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602" firstSheet="6" activeTab="9"/>
  </bookViews>
  <sheets>
    <sheet name="表皮" sheetId="9" r:id="rId1"/>
    <sheet name="1部门收支总表" sheetId="1" r:id="rId2"/>
    <sheet name="2部门收入总表" sheetId="19" r:id="rId3"/>
    <sheet name="3部门支出总表" sheetId="23" r:id="rId4"/>
    <sheet name="4政府预算支出经济分类情况表" sheetId="37" r:id="rId5"/>
    <sheet name="5部门预算支出经济分类情况表" sheetId="38" r:id="rId6"/>
    <sheet name="6财政拨款收支总表" sheetId="24" r:id="rId7"/>
    <sheet name="7一般公共预算支出表" sheetId="25" r:id="rId8"/>
    <sheet name="8一般公共预算基本支出表" sheetId="27" r:id="rId9"/>
    <sheet name="9财政拨款收入安排的预算支出表" sheetId="42" r:id="rId10"/>
    <sheet name="10省提前告知专项支出表" sheetId="30" r:id="rId11"/>
    <sheet name="11纳入预算管理的行政事业性收费收入安排的预算支出表" sheetId="39" r:id="rId12"/>
    <sheet name="12政府性基金预算支出表" sheetId="26" r:id="rId13"/>
    <sheet name="13纳入专户管理的行政事业性收费收入安排的预算支出表" sheetId="40" r:id="rId14"/>
    <sheet name="14项目支出表（偿债）" sheetId="28" r:id="rId15"/>
    <sheet name="15项目支出明细表" sheetId="41" r:id="rId16"/>
    <sheet name="16“三公”经费支出预算表" sheetId="34" r:id="rId17"/>
    <sheet name="17政府采购表" sheetId="12" r:id="rId18"/>
    <sheet name="18政府购买服务表" sheetId="35" r:id="rId19"/>
    <sheet name="19支出功能预算表" sheetId="43" r:id="rId20"/>
    <sheet name="Sheet1" sheetId="44" r:id="rId21"/>
  </sheets>
  <externalReferences>
    <externalReference r:id="rId22"/>
  </externalReferences>
  <definedNames>
    <definedName name="_xlnm.Print_Area" localSheetId="10">'10省提前告知专项支出表'!$A$1:$G$8</definedName>
    <definedName name="_xlnm.Print_Area" localSheetId="18">'18政府购买服务表'!$A$1:$M$6</definedName>
    <definedName name="_xlnm.Print_Area">#N/A</definedName>
    <definedName name="_xlnm.Print_Titles" localSheetId="10">'10省提前告知专项支出表'!$1:$7</definedName>
    <definedName name="_xlnm.Print_Titles" localSheetId="18">'18政府购买服务表'!$1:$5</definedName>
    <definedName name="_xlnm.Print_Titles">#N/A</definedName>
    <definedName name="Z_F3E756D0_37BF_413B_B4A8_93A201DE2E9C_.wvu.PrintTitles" localSheetId="10" hidden="1">[1]财政拨款细3!$A$1:$IV$5</definedName>
    <definedName name="Z_F3E756D0_37BF_413B_B4A8_93A201DE2E9C_.wvu.PrintTitles" localSheetId="12" hidden="1">[1]财政拨款细3!$A$1:$IV$5</definedName>
    <definedName name="Z_F3E756D0_37BF_413B_B4A8_93A201DE2E9C_.wvu.PrintTitles" localSheetId="17" hidden="1">'17政府采购表'!$2:$6</definedName>
    <definedName name="Z_F3E756D0_37BF_413B_B4A8_93A201DE2E9C_.wvu.PrintTitles" localSheetId="2" hidden="1">[1]财政拨款细3!$A$1:$IV$5</definedName>
    <definedName name="Z_F3E756D0_37BF_413B_B4A8_93A201DE2E9C_.wvu.PrintTitles" localSheetId="3" hidden="1">[1]财政拨款细3!$A$1:$IV$5</definedName>
    <definedName name="Z_F3E756D0_37BF_413B_B4A8_93A201DE2E9C_.wvu.PrintTitles" localSheetId="7" hidden="1">[1]财政拨款细3!$A$1:$IV$5</definedName>
    <definedName name="Z_F3E756D0_37BF_413B_B4A8_93A201DE2E9C_.wvu.PrintTitles" hidden="1">#REF!</definedName>
  </definedNames>
  <calcPr calcId="144525"/>
</workbook>
</file>

<file path=xl/sharedStrings.xml><?xml version="1.0" encoding="utf-8"?>
<sst xmlns="http://schemas.openxmlformats.org/spreadsheetml/2006/main" count="449" uniqueCount="226">
  <si>
    <t xml:space="preserve">2022年昌图县市场监督管理局部门预算公开报表  </t>
  </si>
  <si>
    <t xml:space="preserve"> </t>
  </si>
  <si>
    <t>附表1：</t>
  </si>
  <si>
    <t xml:space="preserve">    2022年昌图县市场监督管理局部门收支预算总表</t>
  </si>
  <si>
    <t>单位：万元</t>
  </si>
  <si>
    <t>单位名称</t>
  </si>
  <si>
    <t>合计</t>
  </si>
  <si>
    <t>一般公共预算拨款收入</t>
  </si>
  <si>
    <t>政府性基金收入</t>
  </si>
  <si>
    <t>纳入专户管理的行政事业性收费收入</t>
  </si>
  <si>
    <t>其他收入</t>
  </si>
  <si>
    <t>支出预算</t>
  </si>
  <si>
    <t>小计</t>
  </si>
  <si>
    <t>财政拨款（补助）收入</t>
  </si>
  <si>
    <t>纳入预算管理的行政事业性收费收入</t>
  </si>
  <si>
    <t>专项收入</t>
  </si>
  <si>
    <t>工资福利支出</t>
  </si>
  <si>
    <t>商品和服务支出</t>
  </si>
  <si>
    <t>对个人和家庭的补助支出</t>
  </si>
  <si>
    <t>项目支出</t>
  </si>
  <si>
    <t>昌图县市场监督管理局</t>
  </si>
  <si>
    <t>附表2：</t>
  </si>
  <si>
    <t>2022年昌图县市场监督管理局部门收入预算总表</t>
  </si>
  <si>
    <t xml:space="preserve"> 单位：万元</t>
  </si>
  <si>
    <t>科目名称（类/款/项）</t>
  </si>
  <si>
    <t>2013801行政运行</t>
  </si>
  <si>
    <t>2013802一般行政管理事务</t>
  </si>
  <si>
    <t>市场秩序执法</t>
  </si>
  <si>
    <t>质量安全监管</t>
  </si>
  <si>
    <t>食品安全监管</t>
  </si>
  <si>
    <t>机关事业单位基本养老保险缴费支出</t>
  </si>
  <si>
    <t>住房公积金</t>
  </si>
  <si>
    <t>伤残抚恤</t>
  </si>
  <si>
    <t>附表3：</t>
  </si>
  <si>
    <t>2022年昌图县市场监督管理局部门支出预算总表</t>
  </si>
  <si>
    <t>基本支出</t>
  </si>
  <si>
    <t>一般行政管理事务</t>
  </si>
  <si>
    <t>附表4：</t>
  </si>
  <si>
    <t>2022年市场监督管理局政府预算经济分类情况表</t>
  </si>
  <si>
    <t>预算科目名称</t>
  </si>
  <si>
    <t xml:space="preserve">  机关工资福利支出</t>
  </si>
  <si>
    <t xml:space="preserve">    工资奖金津补贴</t>
  </si>
  <si>
    <t xml:space="preserve">    社会保障缴费</t>
  </si>
  <si>
    <t xml:space="preserve">    住房公积金</t>
  </si>
  <si>
    <t xml:space="preserve">    其他工资福利支出</t>
  </si>
  <si>
    <t xml:space="preserve">  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</si>
  <si>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</si>
  <si>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</si>
  <si>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</si>
  <si>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</si>
  <si>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</si>
  <si>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</si>
  <si>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</si>
  <si>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</si>
  <si>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</si>
  <si>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</si>
  <si>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 xml:space="preserve">  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</si>
  <si>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</si>
  <si>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</si>
  <si>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</si>
  <si>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</si>
  <si>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</si>
  <si>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</si>
  <si>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</si>
  <si>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 xml:space="preserve">  对事业单位经常性补助</t>
  </si>
  <si>
    <t xml:space="preserve">    工资福利支出</t>
  </si>
  <si>
    <t xml:space="preserve">    商品和服务支出</t>
  </si>
  <si>
    <t xml:space="preserve">    其他对事业单位补助</t>
  </si>
  <si>
    <t xml:space="preserve">  对事业单位资本性补助</t>
  </si>
  <si>
    <t xml:space="preserve">    资本性支出(一)</t>
  </si>
  <si>
    <t xml:space="preserve">    资本性支出(二)</t>
  </si>
  <si>
    <t xml:space="preserve">  对个人和家庭的补助</t>
  </si>
  <si>
    <t xml:space="preserve">    社会福利和救助</t>
  </si>
  <si>
    <t xml:space="preserve">    助学金</t>
  </si>
  <si>
    <t xml:space="preserve">    个人农业生产补贴</t>
  </si>
  <si>
    <t xml:space="preserve">    离退休费</t>
  </si>
  <si>
    <t xml:space="preserve">    其他对个人和家庭补助</t>
  </si>
  <si>
    <t>附表5：</t>
  </si>
  <si>
    <t>2022年市场监督管理局部门预算经济分类情况表</t>
  </si>
  <si>
    <t xml:space="preserve">  工资福利支出</t>
  </si>
  <si>
    <t xml:space="preserve">    基本工资</t>
  </si>
  <si>
    <t xml:space="preserve">    津贴补贴</t>
  </si>
  <si>
    <t xml:space="preserve">    奖金</t>
  </si>
  <si>
    <t xml:space="preserve">    机关事业单位基本养老保险缴费</t>
  </si>
  <si>
    <t xml:space="preserve">    职业年金缴费</t>
  </si>
  <si>
    <t xml:space="preserve">    职工基本医疗保险缴费</t>
  </si>
  <si>
    <t xml:space="preserve">    其他社会保障缴费</t>
  </si>
  <si>
    <t xml:space="preserve"> 商品和服务支出</t>
  </si>
  <si>
    <t xml:space="preserve">    水电费</t>
  </si>
  <si>
    <t xml:space="preserve">    取暖费</t>
  </si>
  <si>
    <t xml:space="preserve">    差旅费</t>
  </si>
  <si>
    <t xml:space="preserve">    劳务费</t>
  </si>
  <si>
    <t xml:space="preserve">    福利费</t>
  </si>
  <si>
    <t xml:space="preserve">    其他交通费</t>
  </si>
  <si>
    <t xml:space="preserve">    离休费</t>
  </si>
  <si>
    <t xml:space="preserve">    退休费</t>
  </si>
  <si>
    <t xml:space="preserve">    生活补助</t>
  </si>
  <si>
    <t xml:space="preserve">    救济费</t>
  </si>
  <si>
    <t xml:space="preserve">  资本性支出</t>
  </si>
  <si>
    <t xml:space="preserve">    房屋建筑物构建</t>
  </si>
  <si>
    <t xml:space="preserve">    办公设备购置</t>
  </si>
  <si>
    <t xml:space="preserve">    土地补偿</t>
  </si>
  <si>
    <t xml:space="preserve">    拆迁补偿</t>
  </si>
  <si>
    <t>附表6：</t>
  </si>
  <si>
    <t>2022年市场监督管理局部门财政拨款收支预算总表</t>
  </si>
  <si>
    <t>收            入</t>
  </si>
  <si>
    <t>支                  出</t>
  </si>
  <si>
    <t>项                    目</t>
  </si>
  <si>
    <t>2022年预算数</t>
  </si>
  <si>
    <t>项   目（按支出功能科目分类）</t>
  </si>
  <si>
    <t>一、一般公共预算拨款收入</t>
  </si>
  <si>
    <t xml:space="preserve">    一、一般公共服务</t>
  </si>
  <si>
    <t>1、财政拨款（补助）收入</t>
  </si>
  <si>
    <t xml:space="preserve">    二、外交</t>
  </si>
  <si>
    <t>2、纳入预算管理的行政事业性收费收入</t>
  </si>
  <si>
    <t xml:space="preserve">    三、国防</t>
  </si>
  <si>
    <t>3、专项收入</t>
  </si>
  <si>
    <t xml:space="preserve">    四、公共安全</t>
  </si>
  <si>
    <t xml:space="preserve">4、其他收入 </t>
  </si>
  <si>
    <t xml:space="preserve">    五、教育</t>
  </si>
  <si>
    <t>5、提前告知专项</t>
  </si>
  <si>
    <t xml:space="preserve">    六、科学技术支出</t>
  </si>
  <si>
    <t>二、政府性基金预算拨款收入</t>
  </si>
  <si>
    <t xml:space="preserve">    七、文化旅游体育与传媒</t>
  </si>
  <si>
    <t xml:space="preserve">    八、社会保障和就业</t>
  </si>
  <si>
    <t xml:space="preserve">    九、社会保险基金支出</t>
  </si>
  <si>
    <t xml:space="preserve">    十、卫生健康支出</t>
  </si>
  <si>
    <t xml:space="preserve">    十一、节能环保</t>
  </si>
  <si>
    <t xml:space="preserve">    十二、城乡社区事务</t>
  </si>
  <si>
    <t xml:space="preserve">    十三、农林水事务</t>
  </si>
  <si>
    <t xml:space="preserve">    十四、交通运输</t>
  </si>
  <si>
    <t xml:space="preserve">    十五、资源勘探电力信息等事务</t>
  </si>
  <si>
    <t xml:space="preserve">    十六、商业服务业等事务</t>
  </si>
  <si>
    <t xml:space="preserve">    十七、金融监管等事务支出</t>
  </si>
  <si>
    <t xml:space="preserve">    十八、援助其他地区支出</t>
  </si>
  <si>
    <t xml:space="preserve">    十九、自然资源海洋气象等事务</t>
  </si>
  <si>
    <t xml:space="preserve">    二十、住房保障支出</t>
  </si>
  <si>
    <t xml:space="preserve">    二十一、粮油物资储备事务</t>
  </si>
  <si>
    <t xml:space="preserve">    二十二、灾害防治及应急管理支出</t>
  </si>
  <si>
    <t xml:space="preserve">    二十二、预备费</t>
  </si>
  <si>
    <t xml:space="preserve">    二十四、其他支出</t>
  </si>
  <si>
    <t xml:space="preserve">    二十五、转移性支出</t>
  </si>
  <si>
    <t xml:space="preserve">    二十七、债务还本支出</t>
  </si>
  <si>
    <t xml:space="preserve">    二十八、债务付息支出</t>
  </si>
  <si>
    <t xml:space="preserve">    二十九、债务发行费用支出</t>
  </si>
  <si>
    <t>本  年  收  入  合  计</t>
  </si>
  <si>
    <t>本  年  支  出  合  计</t>
  </si>
  <si>
    <t>附表7：</t>
  </si>
  <si>
    <t>2022年昌图县市场监督管理局部门一般公共预算支出表</t>
  </si>
  <si>
    <t>附表8：</t>
  </si>
  <si>
    <t>2022年市场监督管理局部门一般公共预算基本支出表</t>
  </si>
  <si>
    <t>科目名称</t>
  </si>
  <si>
    <t>2022年基本支出</t>
  </si>
  <si>
    <t>合  计</t>
  </si>
  <si>
    <t>人员经费</t>
  </si>
  <si>
    <t>公用经费</t>
  </si>
  <si>
    <t>附表9：</t>
  </si>
  <si>
    <t>2022年市场监督管理局财政拨款收入安排的预算支出表</t>
  </si>
  <si>
    <t>对个人和家庭的补助</t>
  </si>
  <si>
    <t>2013802行政运行</t>
  </si>
  <si>
    <t>附表10：</t>
  </si>
  <si>
    <t>2022年市场监督管理局市提前告知专项支出表</t>
  </si>
  <si>
    <t>附表11：</t>
  </si>
  <si>
    <t>2022年市场监督管理局纳入预算管理的行政事业性收费收入安排的预算支出表</t>
  </si>
  <si>
    <t>附表12：</t>
  </si>
  <si>
    <t>2022年市场监督管理局部门政府性基金预算收入安排的预算支出表</t>
  </si>
  <si>
    <t>附表13：</t>
  </si>
  <si>
    <t>2022年市场监督管理局纳入专户管理的行政事业性收费收入安排的预算支出表</t>
  </si>
  <si>
    <t>附表14：</t>
  </si>
  <si>
    <t>2022年市场监督管理局部门债务支出预算情况表</t>
  </si>
  <si>
    <t>项目名称</t>
  </si>
  <si>
    <t>项目内容</t>
  </si>
  <si>
    <t>附表15：</t>
  </si>
  <si>
    <t xml:space="preserve">2022年市场监督管理局项目支出预算明细表           
</t>
  </si>
  <si>
    <t>部门(单位)名称</t>
  </si>
  <si>
    <t>纳入专户管理的行政事业性收费收</t>
  </si>
  <si>
    <t>项目绩效目标</t>
  </si>
  <si>
    <t>附表16：</t>
  </si>
  <si>
    <t>2022年市场监督管理局部门一般公共预算“三公”经费支出情况表</t>
  </si>
  <si>
    <t>项        目</t>
  </si>
  <si>
    <t>2021年预算数</t>
  </si>
  <si>
    <t>“三公”经费合计</t>
  </si>
  <si>
    <t xml:space="preserve">        1.因公出国（境）费</t>
  </si>
  <si>
    <t xml:space="preserve">        2.公务接待费</t>
  </si>
  <si>
    <t xml:space="preserve">        3.公务用车购置及运行费</t>
  </si>
  <si>
    <t xml:space="preserve">        其中： 公务用车购置费</t>
  </si>
  <si>
    <t xml:space="preserve">               公务用车运行费</t>
  </si>
  <si>
    <t>附表17：</t>
  </si>
  <si>
    <t>2022年市场监督管理局部门政府采购支出预算表</t>
  </si>
  <si>
    <t xml:space="preserve">              单位：万元</t>
  </si>
  <si>
    <t>单位名称科目名称（类/款/项）</t>
  </si>
  <si>
    <t>附表18：</t>
  </si>
  <si>
    <t>2022年市场监督管理局部门财政资金安排的政府购买服务项目支出表</t>
  </si>
  <si>
    <t>单位:万元</t>
  </si>
  <si>
    <t>部门名称（含所属单位）</t>
  </si>
  <si>
    <t>功能科目名称</t>
  </si>
  <si>
    <t>对应指导目录名称（三级目录代码及名称）</t>
  </si>
  <si>
    <t>购买项目内容</t>
  </si>
  <si>
    <t>购买服务项目类别</t>
  </si>
  <si>
    <t>承接主体</t>
  </si>
  <si>
    <t>购买方式</t>
  </si>
  <si>
    <t>总计</t>
  </si>
  <si>
    <t>财政拨款安排的项目</t>
  </si>
  <si>
    <t>纳入预算管理的行政事业性收费安排的项目</t>
  </si>
  <si>
    <t>专项收入安排的项目</t>
  </si>
  <si>
    <t>省提前告知专项安排的项目</t>
  </si>
  <si>
    <t>政府性基金收入安排的项目</t>
  </si>
  <si>
    <t>纳入专户管理的行政事业性收费安排的项目</t>
  </si>
  <si>
    <t>2022年市场监督管理局支出功能分类预算表</t>
  </si>
  <si>
    <t>表19</t>
  </si>
  <si>
    <t>部门名称：昌图县城市发展服务中心</t>
  </si>
  <si>
    <t>科目编码</t>
  </si>
  <si>
    <t>本年收入</t>
  </si>
  <si>
    <t>一般公共
预算</t>
  </si>
  <si>
    <t>政府性基金预算</t>
  </si>
  <si>
    <t>国有资本经营预算</t>
  </si>
  <si>
    <t>财政专户管理资金</t>
  </si>
  <si>
    <r>
      <rPr>
        <sz val="10"/>
        <rFont val="宋体"/>
        <charset val="134"/>
      </rPr>
      <t>2</t>
    </r>
    <r>
      <rPr>
        <sz val="10"/>
        <rFont val="宋体"/>
        <charset val="134"/>
      </rPr>
      <t>013801</t>
    </r>
  </si>
  <si>
    <t>行政运行</t>
  </si>
  <si>
    <r>
      <rPr>
        <sz val="10"/>
        <rFont val="宋体"/>
        <charset val="134"/>
      </rPr>
      <t>2</t>
    </r>
    <r>
      <rPr>
        <sz val="10"/>
        <rFont val="宋体"/>
        <charset val="134"/>
      </rPr>
      <t>013802</t>
    </r>
  </si>
  <si>
    <r>
      <rPr>
        <sz val="10"/>
        <rFont val="宋体"/>
        <charset val="134"/>
      </rPr>
      <t>2</t>
    </r>
    <r>
      <rPr>
        <sz val="10"/>
        <rFont val="宋体"/>
        <charset val="134"/>
      </rPr>
      <t>013805</t>
    </r>
  </si>
  <si>
    <r>
      <rPr>
        <sz val="10"/>
        <rFont val="宋体"/>
        <charset val="134"/>
      </rPr>
      <t>2</t>
    </r>
    <r>
      <rPr>
        <sz val="10"/>
        <rFont val="宋体"/>
        <charset val="134"/>
      </rPr>
      <t>013815</t>
    </r>
  </si>
  <si>
    <r>
      <rPr>
        <sz val="10"/>
        <rFont val="宋体"/>
        <charset val="134"/>
      </rPr>
      <t>2</t>
    </r>
    <r>
      <rPr>
        <sz val="10"/>
        <rFont val="宋体"/>
        <charset val="134"/>
      </rPr>
      <t>013816</t>
    </r>
  </si>
  <si>
    <r>
      <rPr>
        <sz val="10"/>
        <rFont val="宋体"/>
        <charset val="134"/>
      </rPr>
      <t>2</t>
    </r>
    <r>
      <rPr>
        <sz val="10"/>
        <rFont val="宋体"/>
        <charset val="134"/>
      </rPr>
      <t>080505</t>
    </r>
  </si>
  <si>
    <r>
      <rPr>
        <sz val="10"/>
        <rFont val="宋体"/>
        <charset val="134"/>
      </rPr>
      <t>2</t>
    </r>
    <r>
      <rPr>
        <sz val="10"/>
        <rFont val="宋体"/>
        <charset val="134"/>
      </rPr>
      <t>210201</t>
    </r>
  </si>
  <si>
    <r>
      <rPr>
        <sz val="10"/>
        <rFont val="宋体"/>
        <charset val="134"/>
      </rPr>
      <t>2</t>
    </r>
    <r>
      <rPr>
        <sz val="10"/>
        <rFont val="宋体"/>
        <charset val="134"/>
      </rPr>
      <t>080802</t>
    </r>
  </si>
</sst>
</file>

<file path=xl/styles.xml><?xml version="1.0" encoding="utf-8"?>
<styleSheet xmlns="http://schemas.openxmlformats.org/spreadsheetml/2006/main">
  <numFmts count="10">
    <numFmt numFmtId="42" formatCode="_ &quot;￥&quot;* #,##0_ ;_ &quot;￥&quot;* \-#,##0_ ;_ &quot;￥&quot;* &quot;-&quot;_ ;_ @_ "/>
    <numFmt numFmtId="44" formatCode="_ &quot;￥&quot;* #,##0.00_ ;_ &quot;￥&quot;* \-#,##0.00_ ;_ &quot;￥&quot;* &quot;-&quot;??_ ;_ @_ "/>
    <numFmt numFmtId="41" formatCode="_ * #,##0_ ;_ * \-#,##0_ ;_ * &quot;-&quot;_ ;_ @_ "/>
    <numFmt numFmtId="176" formatCode="0.0_);[Red]\(0.0\)"/>
    <numFmt numFmtId="43" formatCode="_ * #,##0.00_ ;_ * \-#,##0.00_ ;_ * &quot;-&quot;??_ ;_ @_ "/>
    <numFmt numFmtId="177" formatCode="0.0"/>
    <numFmt numFmtId="178" formatCode="0.00_);[Red]\(0.00\)"/>
    <numFmt numFmtId="179" formatCode="#,##0.0;[Red]\-#,##0.0"/>
    <numFmt numFmtId="180" formatCode="#,##0.00_ "/>
    <numFmt numFmtId="181" formatCode="0.00_ "/>
  </numFmts>
  <fonts count="49">
    <font>
      <sz val="12"/>
      <name val="宋体"/>
      <charset val="134"/>
    </font>
    <font>
      <sz val="9"/>
      <name val="SimSun"/>
      <charset val="134"/>
    </font>
    <font>
      <b/>
      <sz val="22"/>
      <name val="宋体"/>
      <charset val="134"/>
    </font>
    <font>
      <b/>
      <sz val="22"/>
      <name val="宋体"/>
      <charset val="134"/>
    </font>
    <font>
      <sz val="10"/>
      <name val="宋体"/>
      <charset val="134"/>
    </font>
    <font>
      <sz val="10"/>
      <name val="宋体"/>
      <charset val="134"/>
    </font>
    <font>
      <sz val="9"/>
      <name val="宋体"/>
      <charset val="134"/>
    </font>
    <font>
      <sz val="18"/>
      <name val="黑体"/>
      <charset val="134"/>
    </font>
    <font>
      <sz val="18"/>
      <name val="黑体"/>
      <charset val="134"/>
    </font>
    <font>
      <b/>
      <sz val="10"/>
      <name val="宋体"/>
      <charset val="134"/>
    </font>
    <font>
      <sz val="9"/>
      <name val="宋体"/>
      <charset val="134"/>
    </font>
    <font>
      <b/>
      <sz val="12"/>
      <name val="宋体"/>
      <charset val="134"/>
    </font>
    <font>
      <b/>
      <sz val="18"/>
      <color indexed="8"/>
      <name val="宋体"/>
      <charset val="134"/>
    </font>
    <font>
      <b/>
      <sz val="18"/>
      <color indexed="8"/>
      <name val="宋体"/>
      <charset val="134"/>
    </font>
    <font>
      <b/>
      <sz val="20"/>
      <name val="宋体"/>
      <charset val="134"/>
    </font>
    <font>
      <b/>
      <sz val="20"/>
      <name val="宋体"/>
      <charset val="134"/>
    </font>
    <font>
      <b/>
      <sz val="18"/>
      <name val="宋体"/>
      <charset val="134"/>
    </font>
    <font>
      <b/>
      <sz val="18"/>
      <name val="宋体"/>
      <charset val="134"/>
    </font>
    <font>
      <b/>
      <sz val="10"/>
      <name val="宋体"/>
      <charset val="134"/>
    </font>
    <font>
      <b/>
      <sz val="9"/>
      <name val="宋体"/>
      <charset val="134"/>
    </font>
    <font>
      <sz val="10"/>
      <color rgb="FFFF0000"/>
      <name val="宋体"/>
      <charset val="134"/>
    </font>
    <font>
      <sz val="11"/>
      <name val="宋体"/>
      <charset val="134"/>
    </font>
    <font>
      <sz val="28"/>
      <name val="宋体"/>
      <charset val="134"/>
    </font>
    <font>
      <sz val="28"/>
      <name val="宋体"/>
      <charset val="134"/>
    </font>
    <font>
      <sz val="22"/>
      <name val="宋体"/>
      <charset val="134"/>
    </font>
    <font>
      <sz val="11"/>
      <color rgb="FF9C6500"/>
      <name val="宋体"/>
      <charset val="0"/>
      <scheme val="minor"/>
    </font>
    <font>
      <b/>
      <sz val="15"/>
      <color theme="3"/>
      <name val="宋体"/>
      <charset val="134"/>
      <scheme val="minor"/>
    </font>
    <font>
      <b/>
      <sz val="11"/>
      <color rgb="FF3F3F3F"/>
      <name val="宋体"/>
      <charset val="0"/>
      <scheme val="minor"/>
    </font>
    <font>
      <i/>
      <sz val="11"/>
      <color rgb="FF7F7F7F"/>
      <name val="宋体"/>
      <charset val="0"/>
      <scheme val="minor"/>
    </font>
    <font>
      <sz val="11"/>
      <color theme="1"/>
      <name val="宋体"/>
      <charset val="134"/>
      <scheme val="minor"/>
    </font>
    <font>
      <sz val="11"/>
      <color rgb="FF9C0006"/>
      <name val="宋体"/>
      <charset val="0"/>
      <scheme val="minor"/>
    </font>
    <font>
      <sz val="11"/>
      <color rgb="FFFA7D00"/>
      <name val="宋体"/>
      <charset val="0"/>
      <scheme val="minor"/>
    </font>
    <font>
      <b/>
      <sz val="11"/>
      <color theme="3"/>
      <name val="宋体"/>
      <charset val="134"/>
      <scheme val="minor"/>
    </font>
    <font>
      <sz val="11"/>
      <color indexed="8"/>
      <name val="宋体"/>
      <charset val="1"/>
      <scheme val="minor"/>
    </font>
    <font>
      <sz val="11"/>
      <color theme="1"/>
      <name val="宋体"/>
      <charset val="0"/>
      <scheme val="minor"/>
    </font>
    <font>
      <sz val="11"/>
      <color theme="0"/>
      <name val="宋体"/>
      <charset val="0"/>
      <scheme val="minor"/>
    </font>
    <font>
      <sz val="11"/>
      <color rgb="FF006100"/>
      <name val="宋体"/>
      <charset val="0"/>
      <scheme val="minor"/>
    </font>
    <font>
      <b/>
      <sz val="18"/>
      <color theme="3"/>
      <name val="宋体"/>
      <charset val="134"/>
      <scheme val="minor"/>
    </font>
    <font>
      <sz val="11"/>
      <color rgb="FF3F3F76"/>
      <name val="宋体"/>
      <charset val="0"/>
      <scheme val="minor"/>
    </font>
    <font>
      <b/>
      <sz val="13"/>
      <color theme="3"/>
      <name val="宋体"/>
      <charset val="134"/>
      <scheme val="minor"/>
    </font>
    <font>
      <b/>
      <sz val="11"/>
      <color rgb="FFFA7D00"/>
      <name val="宋体"/>
      <charset val="0"/>
      <scheme val="minor"/>
    </font>
    <font>
      <u/>
      <sz val="11"/>
      <color rgb="FF0000FF"/>
      <name val="宋体"/>
      <charset val="0"/>
      <scheme val="minor"/>
    </font>
    <font>
      <b/>
      <sz val="11"/>
      <color theme="1"/>
      <name val="宋体"/>
      <charset val="0"/>
      <scheme val="minor"/>
    </font>
    <font>
      <sz val="11"/>
      <color rgb="FFFF0000"/>
      <name val="宋体"/>
      <charset val="0"/>
      <scheme val="minor"/>
    </font>
    <font>
      <sz val="12"/>
      <name val="宋体"/>
      <charset val="134"/>
    </font>
    <font>
      <b/>
      <sz val="11"/>
      <color rgb="FFFFFFFF"/>
      <name val="宋体"/>
      <charset val="0"/>
      <scheme val="minor"/>
    </font>
    <font>
      <u/>
      <sz val="11"/>
      <color rgb="FF800080"/>
      <name val="宋体"/>
      <charset val="0"/>
      <scheme val="minor"/>
    </font>
    <font>
      <sz val="10"/>
      <name val="Geneva"/>
      <charset val="134"/>
    </font>
    <font>
      <sz val="10"/>
      <name val="Arial"/>
      <charset val="134"/>
    </font>
  </fonts>
  <fills count="35">
    <fill>
      <patternFill patternType="none"/>
    </fill>
    <fill>
      <patternFill patternType="gray125"/>
    </fill>
    <fill>
      <patternFill patternType="solid">
        <fgColor rgb="FFFFFFFF"/>
        <bgColor rgb="FFFFFFFF"/>
      </patternFill>
    </fill>
    <fill>
      <patternFill patternType="solid">
        <fgColor indexed="9"/>
        <bgColor indexed="64"/>
      </patternFill>
    </fill>
    <fill>
      <patternFill patternType="solid">
        <fgColor rgb="FFFFEB9C"/>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4"/>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61">
    <xf numFmtId="0" fontId="0" fillId="0" borderId="0"/>
    <xf numFmtId="42" fontId="29" fillId="0" borderId="0" applyFont="0" applyFill="0" applyBorder="0" applyAlignment="0" applyProtection="0">
      <alignment vertical="center"/>
    </xf>
    <xf numFmtId="0" fontId="34" fillId="11" borderId="0" applyNumberFormat="0" applyBorder="0" applyAlignment="0" applyProtection="0">
      <alignment vertical="center"/>
    </xf>
    <xf numFmtId="0" fontId="38" fillId="13" borderId="20"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4" fillId="17" borderId="0" applyNumberFormat="0" applyBorder="0" applyAlignment="0" applyProtection="0">
      <alignment vertical="center"/>
    </xf>
    <xf numFmtId="0" fontId="30" fillId="6" borderId="0" applyNumberFormat="0" applyBorder="0" applyAlignment="0" applyProtection="0">
      <alignment vertical="center"/>
    </xf>
    <xf numFmtId="43" fontId="29" fillId="0" borderId="0" applyFont="0" applyFill="0" applyBorder="0" applyAlignment="0" applyProtection="0">
      <alignment vertical="center"/>
    </xf>
    <xf numFmtId="0" fontId="35" fillId="21" borderId="0" applyNumberFormat="0" applyBorder="0" applyAlignment="0" applyProtection="0">
      <alignment vertical="center"/>
    </xf>
    <xf numFmtId="0" fontId="41" fillId="0" borderId="0" applyNumberFormat="0" applyFill="0" applyBorder="0" applyAlignment="0" applyProtection="0">
      <alignment vertical="center"/>
    </xf>
    <xf numFmtId="9" fontId="29" fillId="0" borderId="0" applyFont="0" applyFill="0" applyBorder="0" applyAlignment="0" applyProtection="0">
      <alignment vertical="center"/>
    </xf>
    <xf numFmtId="0" fontId="10" fillId="0" borderId="0">
      <alignment vertical="center"/>
    </xf>
    <xf numFmtId="0" fontId="46" fillId="0" borderId="0" applyNumberFormat="0" applyFill="0" applyBorder="0" applyAlignment="0" applyProtection="0">
      <alignment vertical="center"/>
    </xf>
    <xf numFmtId="0" fontId="29" fillId="7" borderId="19" applyNumberFormat="0" applyFont="0" applyAlignment="0" applyProtection="0">
      <alignment vertical="center"/>
    </xf>
    <xf numFmtId="0" fontId="35" fillId="26" borderId="0" applyNumberFormat="0" applyBorder="0" applyAlignment="0" applyProtection="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0" borderId="15" applyNumberFormat="0" applyFill="0" applyAlignment="0" applyProtection="0">
      <alignment vertical="center"/>
    </xf>
    <xf numFmtId="0" fontId="39" fillId="0" borderId="15" applyNumberFormat="0" applyFill="0" applyAlignment="0" applyProtection="0">
      <alignment vertical="center"/>
    </xf>
    <xf numFmtId="0" fontId="10" fillId="0" borderId="0">
      <alignment vertical="center"/>
    </xf>
    <xf numFmtId="0" fontId="35" fillId="10" borderId="0" applyNumberFormat="0" applyBorder="0" applyAlignment="0" applyProtection="0">
      <alignment vertical="center"/>
    </xf>
    <xf numFmtId="0" fontId="32" fillId="0" borderId="18" applyNumberFormat="0" applyFill="0" applyAlignment="0" applyProtection="0">
      <alignment vertical="center"/>
    </xf>
    <xf numFmtId="0" fontId="35" fillId="9" borderId="0" applyNumberFormat="0" applyBorder="0" applyAlignment="0" applyProtection="0">
      <alignment vertical="center"/>
    </xf>
    <xf numFmtId="0" fontId="27" fillId="5" borderId="16" applyNumberFormat="0" applyAlignment="0" applyProtection="0">
      <alignment vertical="center"/>
    </xf>
    <xf numFmtId="0" fontId="40" fillId="5" borderId="20" applyNumberFormat="0" applyAlignment="0" applyProtection="0">
      <alignment vertical="center"/>
    </xf>
    <xf numFmtId="0" fontId="45" fillId="24" borderId="22" applyNumberFormat="0" applyAlignment="0" applyProtection="0">
      <alignment vertical="center"/>
    </xf>
    <xf numFmtId="0" fontId="34" fillId="8" borderId="0" applyNumberFormat="0" applyBorder="0" applyAlignment="0" applyProtection="0">
      <alignment vertical="center"/>
    </xf>
    <xf numFmtId="0" fontId="35" fillId="16" borderId="0" applyNumberFormat="0" applyBorder="0" applyAlignment="0" applyProtection="0">
      <alignment vertical="center"/>
    </xf>
    <xf numFmtId="0" fontId="31" fillId="0" borderId="17" applyNumberFormat="0" applyFill="0" applyAlignment="0" applyProtection="0">
      <alignment vertical="center"/>
    </xf>
    <xf numFmtId="0" fontId="42" fillId="0" borderId="21" applyNumberFormat="0" applyFill="0" applyAlignment="0" applyProtection="0">
      <alignment vertical="center"/>
    </xf>
    <xf numFmtId="0" fontId="36" fillId="12" borderId="0" applyNumberFormat="0" applyBorder="0" applyAlignment="0" applyProtection="0">
      <alignment vertical="center"/>
    </xf>
    <xf numFmtId="0" fontId="25" fillId="4" borderId="0" applyNumberFormat="0" applyBorder="0" applyAlignment="0" applyProtection="0">
      <alignment vertical="center"/>
    </xf>
    <xf numFmtId="0" fontId="34" fillId="20" borderId="0" applyNumberFormat="0" applyBorder="0" applyAlignment="0" applyProtection="0">
      <alignment vertical="center"/>
    </xf>
    <xf numFmtId="0" fontId="35" fillId="23"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4" fillId="19" borderId="0" applyNumberFormat="0" applyBorder="0" applyAlignment="0" applyProtection="0">
      <alignment vertical="center"/>
    </xf>
    <xf numFmtId="0" fontId="34" fillId="31" borderId="0" applyNumberFormat="0" applyBorder="0" applyAlignment="0" applyProtection="0">
      <alignment vertical="center"/>
    </xf>
    <xf numFmtId="0" fontId="35" fillId="34" borderId="0" applyNumberFormat="0" applyBorder="0" applyAlignment="0" applyProtection="0">
      <alignment vertical="center"/>
    </xf>
    <xf numFmtId="0" fontId="35" fillId="22" borderId="0" applyNumberFormat="0" applyBorder="0" applyAlignment="0" applyProtection="0">
      <alignment vertical="center"/>
    </xf>
    <xf numFmtId="0" fontId="34" fillId="27" borderId="0" applyNumberFormat="0" applyBorder="0" applyAlignment="0" applyProtection="0">
      <alignment vertical="center"/>
    </xf>
    <xf numFmtId="0" fontId="34" fillId="33" borderId="0" applyNumberFormat="0" applyBorder="0" applyAlignment="0" applyProtection="0">
      <alignment vertical="center"/>
    </xf>
    <xf numFmtId="0" fontId="35" fillId="15" borderId="0" applyNumberFormat="0" applyBorder="0" applyAlignment="0" applyProtection="0">
      <alignment vertical="center"/>
    </xf>
    <xf numFmtId="0" fontId="34" fillId="30" borderId="0" applyNumberFormat="0" applyBorder="0" applyAlignment="0" applyProtection="0">
      <alignment vertical="center"/>
    </xf>
    <xf numFmtId="0" fontId="35" fillId="25" borderId="0" applyNumberFormat="0" applyBorder="0" applyAlignment="0" applyProtection="0">
      <alignment vertical="center"/>
    </xf>
    <xf numFmtId="0" fontId="35" fillId="32" borderId="0" applyNumberFormat="0" applyBorder="0" applyAlignment="0" applyProtection="0">
      <alignment vertical="center"/>
    </xf>
    <xf numFmtId="0" fontId="10" fillId="0" borderId="0">
      <alignment vertical="center"/>
    </xf>
    <xf numFmtId="0" fontId="10" fillId="0" borderId="0"/>
    <xf numFmtId="0" fontId="34" fillId="14" borderId="0" applyNumberFormat="0" applyBorder="0" applyAlignment="0" applyProtection="0">
      <alignment vertical="center"/>
    </xf>
    <xf numFmtId="0" fontId="44" fillId="0" borderId="0">
      <alignment vertical="center"/>
    </xf>
    <xf numFmtId="0" fontId="35" fillId="18" borderId="0" applyNumberFormat="0" applyBorder="0" applyAlignment="0" applyProtection="0">
      <alignment vertical="center"/>
    </xf>
    <xf numFmtId="0" fontId="44" fillId="0" borderId="0">
      <alignment vertical="center"/>
    </xf>
    <xf numFmtId="0" fontId="33" fillId="0" borderId="0">
      <alignment vertical="center"/>
    </xf>
    <xf numFmtId="0" fontId="48" fillId="0" borderId="0"/>
    <xf numFmtId="0" fontId="44" fillId="0" borderId="0"/>
    <xf numFmtId="0" fontId="10" fillId="0" borderId="0"/>
    <xf numFmtId="0" fontId="10" fillId="0" borderId="0"/>
    <xf numFmtId="0" fontId="47" fillId="0" borderId="0"/>
  </cellStyleXfs>
  <cellXfs count="208">
    <xf numFmtId="0" fontId="0" fillId="0" borderId="0" xfId="0"/>
    <xf numFmtId="0" fontId="0" fillId="0" borderId="0" xfId="0" applyFont="1" applyAlignment="1">
      <alignment vertical="center"/>
    </xf>
    <xf numFmtId="0" fontId="1" fillId="0" borderId="0" xfId="0" applyFont="1" applyBorder="1" applyAlignment="1">
      <alignment vertical="center" wrapText="1"/>
    </xf>
    <xf numFmtId="0" fontId="2" fillId="2" borderId="0" xfId="0" applyFont="1" applyFill="1" applyBorder="1" applyAlignment="1">
      <alignment horizontal="center" vertical="center"/>
    </xf>
    <xf numFmtId="0" fontId="3" fillId="2" borderId="0" xfId="0" applyFont="1" applyFill="1" applyBorder="1" applyAlignment="1">
      <alignment horizontal="center" vertical="center"/>
    </xf>
    <xf numFmtId="2" fontId="4" fillId="2" borderId="0" xfId="0" applyNumberFormat="1" applyFont="1" applyFill="1" applyBorder="1" applyAlignment="1">
      <alignment horizontal="left" vertical="center"/>
    </xf>
    <xf numFmtId="2" fontId="4" fillId="2" borderId="0" xfId="0" applyNumberFormat="1" applyFont="1" applyFill="1" applyBorder="1" applyAlignment="1">
      <alignment horizontal="center" vertical="center"/>
    </xf>
    <xf numFmtId="49" fontId="4" fillId="2" borderId="0" xfId="0" applyNumberFormat="1" applyFont="1" applyFill="1" applyBorder="1" applyAlignment="1">
      <alignment horizontal="left" vertical="center" wrapText="1"/>
    </xf>
    <xf numFmtId="177" fontId="4" fillId="2" borderId="0" xfId="0" applyNumberFormat="1" applyFont="1" applyFill="1" applyBorder="1" applyAlignment="1">
      <alignment horizontal="center" vertical="center" wrapText="1"/>
    </xf>
    <xf numFmtId="177" fontId="4" fillId="2" borderId="0" xfId="0" applyNumberFormat="1" applyFont="1" applyFill="1" applyBorder="1" applyAlignment="1">
      <alignment horizontal="center" vertical="center"/>
    </xf>
    <xf numFmtId="0" fontId="4" fillId="2" borderId="0" xfId="0" applyFont="1" applyFill="1" applyBorder="1" applyAlignment="1">
      <alignment horizontal="left" vertical="center" wrapText="1"/>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177" fontId="4" fillId="2" borderId="1" xfId="0" applyNumberFormat="1" applyFont="1" applyFill="1" applyBorder="1" applyAlignment="1">
      <alignment horizontal="center" vertical="center" wrapText="1"/>
    </xf>
    <xf numFmtId="4" fontId="4" fillId="2" borderId="1" xfId="0" applyNumberFormat="1" applyFont="1" applyFill="1" applyBorder="1" applyAlignment="1">
      <alignment horizontal="right" vertical="center" wrapText="1"/>
    </xf>
    <xf numFmtId="49" fontId="5" fillId="2" borderId="1" xfId="0" applyNumberFormat="1" applyFont="1" applyFill="1" applyBorder="1" applyAlignment="1">
      <alignment horizontal="left" vertical="center" wrapText="1"/>
    </xf>
    <xf numFmtId="0" fontId="5" fillId="0" borderId="2" xfId="22" applyNumberFormat="1" applyFont="1" applyFill="1" applyBorder="1" applyAlignment="1" applyProtection="1">
      <alignment horizontal="left" vertical="center" wrapText="1"/>
    </xf>
    <xf numFmtId="0" fontId="4" fillId="0" borderId="2" xfId="22" applyNumberFormat="1" applyFont="1" applyFill="1" applyBorder="1" applyAlignment="1" applyProtection="1">
      <alignment horizontal="left" vertical="center" wrapText="1"/>
    </xf>
    <xf numFmtId="0" fontId="6" fillId="0" borderId="2" xfId="22" applyFont="1" applyBorder="1">
      <alignment vertical="center"/>
    </xf>
    <xf numFmtId="49" fontId="4" fillId="2" borderId="1" xfId="0" applyNumberFormat="1" applyFont="1" applyFill="1" applyBorder="1" applyAlignment="1">
      <alignment horizontal="left" vertical="center" wrapText="1"/>
    </xf>
    <xf numFmtId="0" fontId="0" fillId="0" borderId="0" xfId="0" applyFont="1"/>
    <xf numFmtId="0" fontId="7" fillId="0" borderId="0" xfId="54" applyFont="1" applyAlignment="1">
      <alignment horizontal="center" vertical="center"/>
    </xf>
    <xf numFmtId="0" fontId="8" fillId="0" borderId="0" xfId="54" applyFont="1" applyAlignment="1">
      <alignment horizontal="center" vertical="center"/>
    </xf>
    <xf numFmtId="0" fontId="9" fillId="0" borderId="2" xfId="54" applyFont="1" applyBorder="1" applyAlignment="1">
      <alignment horizontal="center" vertical="center" wrapText="1"/>
    </xf>
    <xf numFmtId="0" fontId="9" fillId="0" borderId="2" xfId="56" applyFont="1" applyBorder="1" applyAlignment="1">
      <alignment horizontal="center" vertical="center" wrapText="1"/>
    </xf>
    <xf numFmtId="49" fontId="0" fillId="3" borderId="2" xfId="0" applyNumberFormat="1" applyFill="1" applyBorder="1" applyAlignment="1">
      <alignment horizontal="left" vertical="center"/>
    </xf>
    <xf numFmtId="0" fontId="0" fillId="3" borderId="2" xfId="0" applyNumberFormat="1" applyFont="1" applyFill="1" applyBorder="1" applyAlignment="1">
      <alignment horizontal="right" vertical="center"/>
    </xf>
    <xf numFmtId="0" fontId="4" fillId="0" borderId="3" xfId="54" applyFont="1" applyBorder="1" applyAlignment="1">
      <alignment horizontal="right" vertical="center"/>
    </xf>
    <xf numFmtId="0" fontId="9" fillId="0" borderId="2" xfId="56" applyFont="1" applyFill="1" applyBorder="1" applyAlignment="1">
      <alignment horizontal="center" vertical="center" wrapText="1"/>
    </xf>
    <xf numFmtId="0" fontId="10" fillId="0" borderId="0" xfId="12" applyFont="1" applyFill="1" applyAlignment="1"/>
    <xf numFmtId="0" fontId="4" fillId="0" borderId="0" xfId="12" applyFont="1" applyFill="1">
      <alignment vertical="center"/>
    </xf>
    <xf numFmtId="0" fontId="10" fillId="0" borderId="0" xfId="12" applyFont="1" applyAlignment="1"/>
    <xf numFmtId="0" fontId="10" fillId="0" borderId="0" xfId="12">
      <alignment vertical="center"/>
    </xf>
    <xf numFmtId="0" fontId="2" fillId="0" borderId="0" xfId="12" applyNumberFormat="1" applyFont="1" applyFill="1" applyAlignment="1" applyProtection="1">
      <alignment horizontal="center"/>
    </xf>
    <xf numFmtId="0" fontId="3" fillId="0" borderId="0" xfId="12" applyNumberFormat="1" applyFont="1" applyFill="1" applyAlignment="1" applyProtection="1">
      <alignment horizontal="center"/>
    </xf>
    <xf numFmtId="0" fontId="9" fillId="0" borderId="0" xfId="12" applyFont="1" applyFill="1" applyAlignment="1"/>
    <xf numFmtId="0" fontId="9" fillId="0" borderId="0" xfId="12" applyFont="1" applyAlignment="1"/>
    <xf numFmtId="0" fontId="9" fillId="0" borderId="2" xfId="12" applyFont="1" applyBorder="1" applyAlignment="1">
      <alignment horizontal="center" vertical="center" wrapText="1"/>
    </xf>
    <xf numFmtId="0" fontId="9" fillId="0" borderId="2" xfId="12" applyFont="1" applyFill="1" applyBorder="1" applyAlignment="1">
      <alignment horizontal="center" vertical="center" wrapText="1"/>
    </xf>
    <xf numFmtId="0" fontId="9" fillId="0" borderId="2" xfId="22" applyFont="1" applyFill="1" applyBorder="1" applyAlignment="1">
      <alignment horizontal="center" vertical="center" wrapText="1"/>
    </xf>
    <xf numFmtId="0" fontId="0" fillId="3" borderId="2" xfId="0" applyNumberFormat="1" applyFill="1" applyBorder="1" applyAlignment="1">
      <alignment horizontal="left" vertical="center" wrapText="1"/>
    </xf>
    <xf numFmtId="49" fontId="0" fillId="3" borderId="2" xfId="0" applyNumberFormat="1" applyFill="1" applyBorder="1" applyAlignment="1">
      <alignment horizontal="left" vertical="center" wrapText="1"/>
    </xf>
    <xf numFmtId="178" fontId="0" fillId="3" borderId="2" xfId="0" applyNumberFormat="1" applyFill="1" applyBorder="1" applyAlignment="1">
      <alignment horizontal="right" vertical="center" wrapText="1"/>
    </xf>
    <xf numFmtId="49" fontId="4" fillId="0" borderId="0" xfId="0" applyNumberFormat="1" applyFont="1" applyFill="1" applyBorder="1" applyAlignment="1" applyProtection="1">
      <alignment horizontal="left" vertical="center" wrapText="1"/>
    </xf>
    <xf numFmtId="179" fontId="4" fillId="0" borderId="0" xfId="0" applyNumberFormat="1" applyFont="1" applyFill="1" applyBorder="1" applyAlignment="1" applyProtection="1">
      <alignment horizontal="right" vertical="center" wrapText="1"/>
    </xf>
    <xf numFmtId="0" fontId="10" fillId="0" borderId="0" xfId="12" applyFont="1" applyBorder="1" applyAlignment="1"/>
    <xf numFmtId="0" fontId="10" fillId="0" borderId="0" xfId="12" applyFill="1">
      <alignment vertical="center"/>
    </xf>
    <xf numFmtId="0" fontId="9" fillId="0" borderId="3" xfId="12" applyFont="1" applyFill="1" applyBorder="1" applyAlignment="1">
      <alignment horizontal="right" vertical="center"/>
    </xf>
    <xf numFmtId="0" fontId="9" fillId="0" borderId="0" xfId="0" applyFont="1" applyAlignment="1">
      <alignment horizontal="center"/>
    </xf>
    <xf numFmtId="0" fontId="11" fillId="0" borderId="0" xfId="0" applyFont="1" applyFill="1"/>
    <xf numFmtId="0" fontId="0" fillId="0" borderId="0" xfId="0" applyFill="1"/>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xf numFmtId="0" fontId="4" fillId="0" borderId="0" xfId="0" applyFont="1" applyAlignment="1">
      <alignment horizontal="right"/>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4" fillId="0" borderId="2" xfId="0" applyFont="1" applyFill="1" applyBorder="1" applyAlignment="1">
      <alignment vertical="center"/>
    </xf>
    <xf numFmtId="178" fontId="4" fillId="0" borderId="2" xfId="0" applyNumberFormat="1" applyFont="1" applyFill="1" applyBorder="1" applyAlignment="1">
      <alignment horizontal="right" vertical="center" wrapText="1"/>
    </xf>
    <xf numFmtId="180" fontId="11" fillId="0" borderId="0" xfId="0" applyNumberFormat="1" applyFont="1" applyFill="1"/>
    <xf numFmtId="0" fontId="4" fillId="0" borderId="2" xfId="0" applyFont="1" applyFill="1" applyBorder="1" applyAlignment="1">
      <alignment vertical="center" wrapText="1"/>
    </xf>
    <xf numFmtId="0" fontId="0" fillId="0" borderId="0" xfId="49" applyFont="1">
      <alignment vertical="center"/>
    </xf>
    <xf numFmtId="0" fontId="10" fillId="0" borderId="0" xfId="49" applyFill="1">
      <alignment vertical="center"/>
    </xf>
    <xf numFmtId="0" fontId="10" fillId="0" borderId="0" xfId="49">
      <alignment vertical="center"/>
    </xf>
    <xf numFmtId="0" fontId="4" fillId="0" borderId="0" xfId="22" applyFont="1" applyAlignment="1">
      <alignment vertical="center"/>
    </xf>
    <xf numFmtId="0" fontId="14" fillId="0" borderId="0" xfId="49" applyFont="1" applyFill="1" applyAlignment="1">
      <alignment horizontal="center" vertical="center" wrapText="1"/>
    </xf>
    <xf numFmtId="0" fontId="15" fillId="0" borderId="0" xfId="49" applyFont="1" applyFill="1" applyAlignment="1">
      <alignment horizontal="center" vertical="center" wrapText="1"/>
    </xf>
    <xf numFmtId="0" fontId="4" fillId="0" borderId="0" xfId="49" applyFont="1">
      <alignment vertical="center"/>
    </xf>
    <xf numFmtId="0" fontId="4" fillId="0" borderId="6" xfId="49" applyNumberFormat="1" applyFont="1" applyFill="1" applyBorder="1" applyAlignment="1" applyProtection="1">
      <alignment horizontal="center" vertical="center"/>
    </xf>
    <xf numFmtId="0" fontId="4" fillId="0" borderId="6" xfId="49" applyNumberFormat="1" applyFont="1" applyFill="1" applyBorder="1" applyAlignment="1" applyProtection="1">
      <alignment horizontal="center" vertical="center" wrapText="1"/>
    </xf>
    <xf numFmtId="0" fontId="4" fillId="0" borderId="7" xfId="49" applyNumberFormat="1" applyFont="1" applyFill="1" applyBorder="1" applyAlignment="1" applyProtection="1">
      <alignment horizontal="center" vertical="center" wrapText="1"/>
    </xf>
    <xf numFmtId="0" fontId="4" fillId="0" borderId="6" xfId="22" applyFont="1" applyFill="1" applyBorder="1" applyAlignment="1">
      <alignment horizontal="center" vertical="center" wrapText="1"/>
    </xf>
    <xf numFmtId="0" fontId="4" fillId="0" borderId="7" xfId="49" applyNumberFormat="1" applyFont="1" applyFill="1" applyBorder="1" applyAlignment="1" applyProtection="1">
      <alignment horizontal="center" vertical="center"/>
    </xf>
    <xf numFmtId="0" fontId="4" fillId="0" borderId="8" xfId="49" applyNumberFormat="1" applyFont="1" applyFill="1" applyBorder="1" applyAlignment="1" applyProtection="1">
      <alignment horizontal="center" vertical="center" wrapText="1"/>
    </xf>
    <xf numFmtId="0" fontId="4" fillId="0" borderId="7" xfId="22" applyFont="1" applyFill="1" applyBorder="1" applyAlignment="1">
      <alignment horizontal="center" vertical="center" wrapText="1"/>
    </xf>
    <xf numFmtId="49" fontId="4" fillId="0" borderId="2" xfId="49" applyNumberFormat="1" applyFont="1" applyFill="1" applyBorder="1" applyAlignment="1" applyProtection="1">
      <alignment horizontal="left" vertical="center" wrapText="1"/>
    </xf>
    <xf numFmtId="181" fontId="4" fillId="0" borderId="2" xfId="49" applyNumberFormat="1" applyFont="1" applyFill="1" applyBorder="1" applyAlignment="1" applyProtection="1">
      <alignment horizontal="right" vertical="center" wrapText="1"/>
    </xf>
    <xf numFmtId="49" fontId="5" fillId="0" borderId="2" xfId="49" applyNumberFormat="1" applyFont="1" applyFill="1" applyBorder="1" applyAlignment="1" applyProtection="1">
      <alignment horizontal="left" vertical="center" wrapText="1"/>
    </xf>
    <xf numFmtId="0" fontId="10" fillId="0" borderId="2" xfId="49" applyFill="1" applyBorder="1">
      <alignment vertical="center"/>
    </xf>
    <xf numFmtId="0" fontId="10" fillId="0" borderId="2" xfId="49" applyBorder="1">
      <alignment vertical="center"/>
    </xf>
    <xf numFmtId="0" fontId="0" fillId="0" borderId="0" xfId="0" applyAlignment="1">
      <alignment vertical="center"/>
    </xf>
    <xf numFmtId="0" fontId="4" fillId="0" borderId="0" xfId="49" applyFont="1" applyAlignment="1">
      <alignment horizontal="right" vertical="center"/>
    </xf>
    <xf numFmtId="4" fontId="4" fillId="0" borderId="6" xfId="22" applyNumberFormat="1" applyFont="1" applyFill="1" applyBorder="1" applyAlignment="1">
      <alignment horizontal="center" vertical="center" wrapText="1"/>
    </xf>
    <xf numFmtId="0" fontId="0" fillId="0" borderId="6" xfId="49" applyFont="1" applyBorder="1" applyAlignment="1">
      <alignment horizontal="center" vertical="center" wrapText="1"/>
    </xf>
    <xf numFmtId="0" fontId="0" fillId="0" borderId="7" xfId="49" applyFont="1" applyFill="1" applyBorder="1" applyAlignment="1">
      <alignment horizontal="center" vertical="center" wrapText="1"/>
    </xf>
    <xf numFmtId="181" fontId="10" fillId="0" borderId="2" xfId="49" applyNumberFormat="1" applyFill="1" applyBorder="1" applyAlignment="1">
      <alignment horizontal="right" vertical="center"/>
    </xf>
    <xf numFmtId="49" fontId="10" fillId="0" borderId="2" xfId="49" applyNumberFormat="1" applyFill="1" applyBorder="1" applyAlignment="1">
      <alignment horizontal="left" vertical="center" wrapText="1"/>
    </xf>
    <xf numFmtId="0" fontId="0" fillId="0" borderId="0" xfId="22" applyFont="1" applyAlignment="1">
      <alignment vertical="center"/>
    </xf>
    <xf numFmtId="0" fontId="16" fillId="0" borderId="0" xfId="49" applyFont="1" applyFill="1" applyAlignment="1">
      <alignment horizontal="center" vertical="center"/>
    </xf>
    <xf numFmtId="0" fontId="17" fillId="0" borderId="0" xfId="49" applyFont="1" applyFill="1" applyAlignment="1">
      <alignment horizontal="center" vertical="center"/>
    </xf>
    <xf numFmtId="0" fontId="9" fillId="0" borderId="0" xfId="49" applyFont="1">
      <alignment vertical="center"/>
    </xf>
    <xf numFmtId="0" fontId="9" fillId="0" borderId="4" xfId="49" applyNumberFormat="1" applyFont="1" applyFill="1" applyBorder="1" applyAlignment="1" applyProtection="1">
      <alignment horizontal="center" vertical="center"/>
    </xf>
    <xf numFmtId="0" fontId="9" fillId="0" borderId="9" xfId="49" applyNumberFormat="1" applyFont="1" applyFill="1" applyBorder="1" applyAlignment="1" applyProtection="1">
      <alignment horizontal="center" vertical="center" wrapText="1"/>
    </xf>
    <xf numFmtId="0" fontId="9" fillId="0" borderId="9" xfId="22" applyFont="1" applyFill="1" applyBorder="1" applyAlignment="1">
      <alignment horizontal="center" vertical="center" wrapText="1"/>
    </xf>
    <xf numFmtId="0" fontId="9" fillId="0" borderId="10" xfId="22" applyFont="1" applyFill="1" applyBorder="1" applyAlignment="1">
      <alignment horizontal="center" vertical="center" wrapText="1"/>
    </xf>
    <xf numFmtId="0" fontId="9" fillId="0" borderId="11" xfId="49" applyNumberFormat="1" applyFont="1" applyFill="1" applyBorder="1" applyAlignment="1" applyProtection="1">
      <alignment horizontal="center" vertical="center"/>
    </xf>
    <xf numFmtId="0" fontId="9" fillId="0" borderId="12" xfId="49" applyNumberFormat="1" applyFont="1" applyFill="1" applyBorder="1" applyAlignment="1" applyProtection="1">
      <alignment horizontal="center" vertical="center" wrapText="1"/>
    </xf>
    <xf numFmtId="0" fontId="9" fillId="0" borderId="4" xfId="22" applyFont="1" applyFill="1" applyBorder="1" applyAlignment="1">
      <alignment horizontal="center" vertical="center" wrapText="1"/>
    </xf>
    <xf numFmtId="0" fontId="4" fillId="3" borderId="2" xfId="49" applyNumberFormat="1" applyFont="1" applyFill="1" applyBorder="1" applyAlignment="1" applyProtection="1">
      <alignment horizontal="left" vertical="center" wrapText="1"/>
    </xf>
    <xf numFmtId="49" fontId="4" fillId="3" borderId="2" xfId="49" applyNumberFormat="1" applyFont="1" applyFill="1" applyBorder="1" applyAlignment="1" applyProtection="1">
      <alignment horizontal="left" vertical="center" wrapText="1"/>
    </xf>
    <xf numFmtId="178" fontId="4" fillId="3" borderId="9" xfId="49" applyNumberFormat="1" applyFont="1" applyFill="1" applyBorder="1" applyAlignment="1" applyProtection="1">
      <alignment horizontal="right" vertical="center" wrapText="1"/>
    </xf>
    <xf numFmtId="178" fontId="4" fillId="3" borderId="2" xfId="49" applyNumberFormat="1" applyFont="1" applyFill="1" applyBorder="1" applyAlignment="1" applyProtection="1">
      <alignment horizontal="right" vertical="center" wrapText="1"/>
    </xf>
    <xf numFmtId="178" fontId="4" fillId="3" borderId="5" xfId="49" applyNumberFormat="1" applyFont="1" applyFill="1" applyBorder="1" applyAlignment="1" applyProtection="1">
      <alignment horizontal="right" vertical="center" wrapText="1"/>
    </xf>
    <xf numFmtId="0" fontId="9" fillId="0" borderId="0" xfId="49" applyFont="1" applyAlignment="1">
      <alignment horizontal="right" vertical="center"/>
    </xf>
    <xf numFmtId="0" fontId="9" fillId="0" borderId="13" xfId="22" applyFont="1" applyFill="1" applyBorder="1" applyAlignment="1">
      <alignment horizontal="center" vertical="center" wrapText="1"/>
    </xf>
    <xf numFmtId="178" fontId="10" fillId="3" borderId="2" xfId="49" applyNumberFormat="1" applyFill="1" applyBorder="1" applyAlignment="1">
      <alignment horizontal="right" vertical="center"/>
    </xf>
    <xf numFmtId="0" fontId="10" fillId="0" borderId="0" xfId="22" applyFill="1">
      <alignment vertical="center"/>
    </xf>
    <xf numFmtId="0" fontId="10" fillId="0" borderId="0" xfId="22">
      <alignment vertical="center"/>
    </xf>
    <xf numFmtId="0" fontId="16" fillId="0" borderId="0" xfId="22" applyFont="1" applyFill="1" applyAlignment="1">
      <alignment horizontal="center" vertical="center"/>
    </xf>
    <xf numFmtId="0" fontId="17" fillId="0" borderId="0" xfId="22" applyFont="1" applyFill="1" applyAlignment="1">
      <alignment horizontal="center" vertical="center"/>
    </xf>
    <xf numFmtId="0" fontId="9" fillId="0" borderId="0" xfId="22" applyFont="1" applyFill="1" applyAlignment="1">
      <alignment horizontal="center"/>
    </xf>
    <xf numFmtId="0" fontId="9" fillId="3" borderId="0" xfId="22" applyFont="1" applyFill="1" applyAlignment="1">
      <alignment horizontal="center"/>
    </xf>
    <xf numFmtId="0" fontId="9" fillId="0" borderId="0" xfId="22" applyFont="1" applyAlignment="1"/>
    <xf numFmtId="0" fontId="9" fillId="0" borderId="0" xfId="22" applyFont="1" applyFill="1" applyAlignment="1"/>
    <xf numFmtId="0" fontId="4" fillId="0" borderId="0" xfId="22" applyFont="1" applyFill="1" applyBorder="1" applyAlignment="1">
      <alignment horizontal="right" vertical="center"/>
    </xf>
    <xf numFmtId="0" fontId="9" fillId="0" borderId="2" xfId="0" applyNumberFormat="1" applyFont="1" applyFill="1" applyBorder="1" applyAlignment="1" applyProtection="1">
      <alignment horizontal="center" vertical="center" wrapText="1"/>
    </xf>
    <xf numFmtId="0" fontId="0" fillId="0" borderId="2" xfId="22" applyNumberFormat="1" applyFont="1" applyFill="1" applyBorder="1" applyAlignment="1" applyProtection="1">
      <alignment horizontal="left" vertical="center" wrapText="1"/>
    </xf>
    <xf numFmtId="181" fontId="4" fillId="0" borderId="2" xfId="22" applyNumberFormat="1" applyFont="1" applyFill="1" applyBorder="1" applyAlignment="1" applyProtection="1">
      <alignment horizontal="right" vertical="center" wrapText="1"/>
    </xf>
    <xf numFmtId="0" fontId="10" fillId="0" borderId="0" xfId="22" applyBorder="1">
      <alignment vertical="center"/>
    </xf>
    <xf numFmtId="0" fontId="10" fillId="0" borderId="0" xfId="22" applyFill="1" applyBorder="1">
      <alignment vertical="center"/>
    </xf>
    <xf numFmtId="0" fontId="10" fillId="0" borderId="0" xfId="22" applyAlignment="1">
      <alignment horizontal="right" vertical="center"/>
    </xf>
    <xf numFmtId="0" fontId="0" fillId="0" borderId="0" xfId="0" applyAlignment="1">
      <alignment horizontal="right"/>
    </xf>
    <xf numFmtId="0" fontId="9" fillId="3" borderId="0" xfId="22" applyFont="1" applyFill="1" applyAlignment="1">
      <alignment horizontal="right"/>
    </xf>
    <xf numFmtId="0" fontId="9" fillId="0" borderId="0" xfId="22" applyFont="1" applyFill="1" applyAlignment="1">
      <alignment horizontal="right"/>
    </xf>
    <xf numFmtId="0" fontId="9" fillId="0" borderId="2" xfId="22" applyFont="1" applyFill="1" applyBorder="1" applyAlignment="1">
      <alignment horizontal="right" vertical="center" wrapText="1"/>
    </xf>
    <xf numFmtId="0" fontId="18" fillId="0" borderId="2" xfId="22" applyFont="1" applyFill="1" applyBorder="1" applyAlignment="1">
      <alignment horizontal="center" vertical="center" wrapText="1"/>
    </xf>
    <xf numFmtId="178" fontId="10" fillId="0" borderId="2" xfId="22" applyNumberFormat="1" applyBorder="1" applyAlignment="1">
      <alignment horizontal="right" vertical="center"/>
    </xf>
    <xf numFmtId="178" fontId="4" fillId="0" borderId="2" xfId="22" applyNumberFormat="1" applyFont="1" applyFill="1" applyBorder="1" applyAlignment="1" applyProtection="1">
      <alignment horizontal="right" vertical="center" wrapText="1"/>
    </xf>
    <xf numFmtId="0" fontId="0" fillId="0" borderId="2" xfId="0" applyBorder="1"/>
    <xf numFmtId="0" fontId="10" fillId="0" borderId="0" xfId="22" applyBorder="1" applyAlignment="1">
      <alignment horizontal="right" vertical="center"/>
    </xf>
    <xf numFmtId="0" fontId="2" fillId="0" borderId="0" xfId="22" applyFont="1" applyFill="1" applyAlignment="1">
      <alignment horizontal="center" vertical="center"/>
    </xf>
    <xf numFmtId="0" fontId="3" fillId="0" borderId="0" xfId="22" applyFont="1" applyFill="1" applyAlignment="1">
      <alignment horizontal="center" vertical="center"/>
    </xf>
    <xf numFmtId="0" fontId="9" fillId="0" borderId="0" xfId="22" applyFont="1" applyFill="1" applyAlignment="1">
      <alignment horizontal="right" vertical="center"/>
    </xf>
    <xf numFmtId="0" fontId="9" fillId="0" borderId="12" xfId="22" applyFont="1" applyFill="1" applyBorder="1" applyAlignment="1">
      <alignment horizontal="center" vertical="center" wrapText="1"/>
    </xf>
    <xf numFmtId="0" fontId="9" fillId="0" borderId="11" xfId="22" applyFont="1" applyFill="1" applyBorder="1" applyAlignment="1">
      <alignment horizontal="center" vertical="center" wrapText="1"/>
    </xf>
    <xf numFmtId="0" fontId="9" fillId="0" borderId="14" xfId="22" applyFont="1" applyFill="1" applyBorder="1" applyAlignment="1">
      <alignment horizontal="center" vertical="center" wrapText="1"/>
    </xf>
    <xf numFmtId="181" fontId="4" fillId="0" borderId="2" xfId="0" applyNumberFormat="1" applyFont="1" applyFill="1" applyBorder="1" applyAlignment="1" applyProtection="1">
      <alignment horizontal="right" vertical="center" wrapText="1"/>
    </xf>
    <xf numFmtId="178" fontId="4" fillId="0" borderId="2" xfId="0" applyNumberFormat="1" applyFont="1" applyFill="1" applyBorder="1" applyAlignment="1" applyProtection="1">
      <alignment horizontal="right" vertical="center" wrapText="1"/>
    </xf>
    <xf numFmtId="0" fontId="10" fillId="0" borderId="0" xfId="59" applyFill="1"/>
    <xf numFmtId="0" fontId="10" fillId="0" borderId="0" xfId="59"/>
    <xf numFmtId="0" fontId="4" fillId="0" borderId="0" xfId="59" applyFont="1" applyAlignment="1">
      <alignment horizontal="right"/>
    </xf>
    <xf numFmtId="0" fontId="16" fillId="0" borderId="0" xfId="59" applyNumberFormat="1" applyFont="1" applyFill="1" applyAlignment="1" applyProtection="1">
      <alignment horizontal="center" vertical="center"/>
    </xf>
    <xf numFmtId="0" fontId="17" fillId="0" borderId="0" xfId="59" applyNumberFormat="1" applyFont="1" applyFill="1" applyAlignment="1" applyProtection="1">
      <alignment horizontal="center" vertical="center"/>
    </xf>
    <xf numFmtId="0" fontId="4" fillId="0" borderId="2" xfId="59" applyNumberFormat="1" applyFont="1" applyFill="1" applyBorder="1" applyAlignment="1" applyProtection="1">
      <alignment horizontal="center" vertical="center" wrapText="1"/>
    </xf>
    <xf numFmtId="0" fontId="10" fillId="0" borderId="4" xfId="59" applyNumberFormat="1" applyFont="1" applyFill="1" applyBorder="1" applyAlignment="1" applyProtection="1">
      <alignment horizontal="center" vertical="center" wrapText="1"/>
    </xf>
    <xf numFmtId="0" fontId="10" fillId="0" borderId="4" xfId="0" applyFont="1" applyBorder="1" applyAlignment="1">
      <alignment horizontal="center" vertical="center" wrapText="1"/>
    </xf>
    <xf numFmtId="0" fontId="10" fillId="0" borderId="11" xfId="59" applyNumberFormat="1" applyFont="1" applyFill="1" applyBorder="1" applyAlignment="1" applyProtection="1">
      <alignment horizontal="center" vertical="center" wrapText="1"/>
    </xf>
    <xf numFmtId="0" fontId="10" fillId="0" borderId="11" xfId="0" applyFont="1" applyBorder="1" applyAlignment="1">
      <alignment horizontal="center" vertical="center" wrapText="1"/>
    </xf>
    <xf numFmtId="0" fontId="4" fillId="0" borderId="2" xfId="59" applyNumberFormat="1" applyFont="1" applyFill="1" applyBorder="1" applyAlignment="1">
      <alignment horizontal="left" vertical="center" wrapText="1"/>
    </xf>
    <xf numFmtId="181" fontId="4" fillId="0" borderId="2" xfId="59" applyNumberFormat="1" applyFont="1" applyFill="1" applyBorder="1" applyAlignment="1" applyProtection="1">
      <alignment horizontal="right" vertical="center" wrapText="1"/>
    </xf>
    <xf numFmtId="0" fontId="9" fillId="0" borderId="2" xfId="0" applyNumberFormat="1" applyFont="1" applyFill="1" applyBorder="1" applyAlignment="1" applyProtection="1">
      <alignment vertical="center"/>
    </xf>
    <xf numFmtId="0" fontId="10" fillId="0" borderId="2" xfId="59" applyBorder="1"/>
    <xf numFmtId="0" fontId="4" fillId="0" borderId="2" xfId="0" applyNumberFormat="1" applyFont="1" applyFill="1" applyBorder="1" applyAlignment="1" applyProtection="1">
      <alignment vertical="center"/>
    </xf>
    <xf numFmtId="181" fontId="4" fillId="0" borderId="2" xfId="59" applyNumberFormat="1" applyFont="1" applyFill="1" applyBorder="1" applyAlignment="1">
      <alignment horizontal="right" vertical="center" wrapText="1"/>
    </xf>
    <xf numFmtId="0" fontId="10" fillId="0" borderId="0" xfId="59" applyAlignment="1">
      <alignment horizontal="left" vertical="center"/>
    </xf>
    <xf numFmtId="0" fontId="4" fillId="0" borderId="0" xfId="59" applyNumberFormat="1" applyFont="1" applyFill="1" applyAlignment="1">
      <alignment horizontal="right" vertical="center"/>
    </xf>
    <xf numFmtId="0" fontId="14" fillId="0" borderId="0" xfId="59" applyNumberFormat="1" applyFont="1" applyFill="1" applyAlignment="1" applyProtection="1">
      <alignment horizontal="centerContinuous" vertical="center"/>
    </xf>
    <xf numFmtId="0" fontId="15" fillId="0" borderId="0" xfId="59" applyNumberFormat="1" applyFont="1" applyFill="1" applyAlignment="1" applyProtection="1">
      <alignment horizontal="centerContinuous" vertical="center"/>
    </xf>
    <xf numFmtId="0" fontId="19" fillId="0" borderId="3" xfId="59" applyNumberFormat="1" applyFont="1" applyFill="1" applyBorder="1" applyAlignment="1" applyProtection="1"/>
    <xf numFmtId="0" fontId="10" fillId="0" borderId="0" xfId="59" applyFont="1" applyAlignment="1">
      <alignment horizontal="right" vertical="center"/>
    </xf>
    <xf numFmtId="0" fontId="10" fillId="0" borderId="2" xfId="59" applyFill="1" applyBorder="1" applyAlignment="1">
      <alignment horizontal="center" vertical="center"/>
    </xf>
    <xf numFmtId="0" fontId="10" fillId="0" borderId="2" xfId="59" applyBorder="1" applyAlignment="1">
      <alignment horizontal="center" vertical="center"/>
    </xf>
    <xf numFmtId="0" fontId="10" fillId="0" borderId="2" xfId="59" applyNumberFormat="1" applyFont="1" applyFill="1" applyBorder="1" applyAlignment="1" applyProtection="1">
      <alignment horizontal="centerContinuous" vertical="center"/>
    </xf>
    <xf numFmtId="0" fontId="10" fillId="0" borderId="2" xfId="59" applyFont="1" applyBorder="1" applyAlignment="1">
      <alignment horizontal="center" vertical="center"/>
    </xf>
    <xf numFmtId="0" fontId="10" fillId="0" borderId="2" xfId="59" applyFont="1" applyFill="1" applyBorder="1" applyAlignment="1">
      <alignment horizontal="left" vertical="center"/>
    </xf>
    <xf numFmtId="178" fontId="10" fillId="0" borderId="2" xfId="59" applyNumberFormat="1" applyFont="1" applyFill="1" applyBorder="1" applyAlignment="1" applyProtection="1">
      <alignment horizontal="right" vertical="center"/>
    </xf>
    <xf numFmtId="178" fontId="4" fillId="0" borderId="2" xfId="59" applyNumberFormat="1" applyFont="1" applyFill="1" applyBorder="1" applyAlignment="1" applyProtection="1">
      <alignment horizontal="left" vertical="center"/>
    </xf>
    <xf numFmtId="0" fontId="10" fillId="0" borderId="2" xfId="59" applyFont="1" applyFill="1" applyBorder="1" applyAlignment="1">
      <alignment horizontal="left" vertical="center" indent="1"/>
    </xf>
    <xf numFmtId="0" fontId="10" fillId="0" borderId="2" xfId="59" applyFill="1" applyBorder="1" applyAlignment="1">
      <alignment horizontal="left" vertical="center"/>
    </xf>
    <xf numFmtId="178" fontId="4" fillId="0" borderId="2" xfId="59" applyNumberFormat="1" applyFont="1" applyFill="1" applyBorder="1" applyAlignment="1">
      <alignment horizontal="left" vertical="center"/>
    </xf>
    <xf numFmtId="178" fontId="10" fillId="0" borderId="2" xfId="59" applyNumberFormat="1" applyFill="1" applyBorder="1" applyAlignment="1">
      <alignment horizontal="right" vertical="center"/>
    </xf>
    <xf numFmtId="178" fontId="10" fillId="0" borderId="2" xfId="59" applyNumberFormat="1" applyFill="1" applyBorder="1" applyAlignment="1">
      <alignment horizontal="center" vertical="center"/>
    </xf>
    <xf numFmtId="0" fontId="0" fillId="0" borderId="0" xfId="22" applyFont="1">
      <alignment vertical="center"/>
    </xf>
    <xf numFmtId="0" fontId="4" fillId="0" borderId="0" xfId="22" applyFont="1" applyFill="1">
      <alignment vertical="center"/>
    </xf>
    <xf numFmtId="0" fontId="14" fillId="0" borderId="0" xfId="22" applyFont="1" applyFill="1" applyAlignment="1">
      <alignment horizontal="center" vertical="center"/>
    </xf>
    <xf numFmtId="0" fontId="15" fillId="0" borderId="0" xfId="22" applyFont="1" applyFill="1" applyAlignment="1">
      <alignment horizontal="center" vertical="center"/>
    </xf>
    <xf numFmtId="0" fontId="9" fillId="0" borderId="3" xfId="22" applyFont="1" applyFill="1" applyBorder="1" applyAlignment="1">
      <alignment vertical="center"/>
    </xf>
    <xf numFmtId="49" fontId="4" fillId="0" borderId="2" xfId="22" applyNumberFormat="1" applyFont="1" applyFill="1" applyBorder="1" applyAlignment="1" applyProtection="1">
      <alignment horizontal="left" vertical="center" wrapText="1"/>
    </xf>
    <xf numFmtId="181" fontId="4" fillId="0" borderId="2" xfId="57" applyNumberFormat="1" applyFont="1" applyFill="1" applyBorder="1" applyAlignment="1" applyProtection="1">
      <alignment horizontal="right" vertical="center" wrapText="1"/>
    </xf>
    <xf numFmtId="0" fontId="10" fillId="0" borderId="2" xfId="22" applyBorder="1">
      <alignment vertical="center"/>
    </xf>
    <xf numFmtId="181" fontId="4" fillId="0" borderId="2" xfId="22" applyNumberFormat="1" applyFont="1" applyFill="1" applyBorder="1" applyAlignment="1">
      <alignment horizontal="right" vertical="center"/>
    </xf>
    <xf numFmtId="0" fontId="0" fillId="0" borderId="0" xfId="0" applyFill="1" applyAlignment="1">
      <alignment vertical="center"/>
    </xf>
    <xf numFmtId="181" fontId="0" fillId="0" borderId="0" xfId="0" applyNumberFormat="1" applyAlignment="1">
      <alignment vertical="center"/>
    </xf>
    <xf numFmtId="178" fontId="10" fillId="0" borderId="0" xfId="22" applyNumberFormat="1" applyBorder="1">
      <alignment vertical="center"/>
    </xf>
    <xf numFmtId="178" fontId="20" fillId="0" borderId="2" xfId="22" applyNumberFormat="1" applyFont="1" applyFill="1" applyBorder="1" applyAlignment="1" applyProtection="1">
      <alignment horizontal="right" vertical="center" wrapText="1"/>
    </xf>
    <xf numFmtId="178" fontId="10" fillId="0" borderId="2" xfId="22" applyNumberFormat="1" applyFill="1" applyBorder="1" applyAlignment="1">
      <alignment horizontal="right" vertical="center"/>
    </xf>
    <xf numFmtId="0" fontId="10" fillId="0" borderId="0" xfId="0" applyFont="1" applyFill="1" applyAlignment="1"/>
    <xf numFmtId="0" fontId="0" fillId="0" borderId="0" xfId="58" applyFont="1"/>
    <xf numFmtId="0" fontId="10" fillId="0" borderId="0" xfId="58"/>
    <xf numFmtId="0" fontId="4" fillId="0" borderId="0" xfId="58" applyFont="1" applyFill="1" applyAlignment="1">
      <alignment vertical="center"/>
    </xf>
    <xf numFmtId="176" fontId="4" fillId="0" borderId="0" xfId="58" applyNumberFormat="1" applyFont="1" applyFill="1" applyAlignment="1">
      <alignment vertical="center"/>
    </xf>
    <xf numFmtId="0" fontId="2" fillId="0" borderId="0" xfId="58" applyNumberFormat="1" applyFont="1" applyFill="1" applyAlignment="1" applyProtection="1">
      <alignment horizontal="center" vertical="center"/>
    </xf>
    <xf numFmtId="0" fontId="3" fillId="0" borderId="0" xfId="58" applyNumberFormat="1" applyFont="1" applyFill="1" applyAlignment="1" applyProtection="1">
      <alignment horizontal="center" vertical="center"/>
    </xf>
    <xf numFmtId="0" fontId="4" fillId="0" borderId="0" xfId="58" applyFont="1" applyFill="1" applyAlignment="1">
      <alignment horizontal="center" vertical="center"/>
    </xf>
    <xf numFmtId="176" fontId="4" fillId="0" borderId="0" xfId="58" applyNumberFormat="1" applyFont="1" applyFill="1" applyAlignment="1" applyProtection="1">
      <alignment horizontal="right" vertical="center"/>
    </xf>
    <xf numFmtId="0" fontId="21" fillId="0" borderId="0" xfId="58" applyFont="1" applyFill="1" applyAlignment="1">
      <alignment vertical="center"/>
    </xf>
    <xf numFmtId="0" fontId="4" fillId="0" borderId="0" xfId="0" applyFont="1" applyFill="1"/>
    <xf numFmtId="0" fontId="4" fillId="0" borderId="0" xfId="0" applyFont="1" applyFill="1" applyAlignment="1"/>
    <xf numFmtId="0" fontId="9" fillId="3" borderId="9" xfId="0" applyNumberFormat="1" applyFont="1" applyFill="1" applyBorder="1" applyAlignment="1" applyProtection="1">
      <alignment horizontal="center" vertical="center" wrapText="1"/>
    </xf>
    <xf numFmtId="0" fontId="9" fillId="3" borderId="2" xfId="0" applyNumberFormat="1" applyFont="1" applyFill="1" applyBorder="1" applyAlignment="1" applyProtection="1">
      <alignment horizontal="center" vertical="center" wrapText="1"/>
    </xf>
    <xf numFmtId="49" fontId="5" fillId="0" borderId="2" xfId="0" applyNumberFormat="1" applyFont="1" applyFill="1" applyBorder="1" applyAlignment="1">
      <alignment horizontal="left" vertical="center"/>
    </xf>
    <xf numFmtId="178" fontId="4" fillId="0" borderId="2" xfId="0" applyNumberFormat="1" applyFont="1" applyFill="1" applyBorder="1" applyAlignment="1">
      <alignment horizontal="right" vertical="center"/>
    </xf>
    <xf numFmtId="49" fontId="4" fillId="0" borderId="2" xfId="0" applyNumberFormat="1" applyFont="1" applyFill="1" applyBorder="1" applyAlignment="1">
      <alignment horizontal="left" vertical="center"/>
    </xf>
    <xf numFmtId="0" fontId="9" fillId="0" borderId="0" xfId="0" applyFont="1" applyFill="1" applyAlignment="1">
      <alignment horizontal="right" vertical="center"/>
    </xf>
    <xf numFmtId="0" fontId="9" fillId="0" borderId="2" xfId="0" applyNumberFormat="1" applyFont="1" applyFill="1" applyBorder="1" applyAlignment="1" applyProtection="1">
      <alignment horizontal="centerContinuous" vertical="center"/>
    </xf>
    <xf numFmtId="0" fontId="22" fillId="0" borderId="0" xfId="0" applyFont="1" applyAlignment="1">
      <alignment horizontal="center" vertical="center" wrapText="1"/>
    </xf>
    <xf numFmtId="0" fontId="23" fillId="0" borderId="0" xfId="0" applyFont="1" applyAlignment="1">
      <alignment horizontal="center" vertical="center" wrapText="1"/>
    </xf>
    <xf numFmtId="57" fontId="24" fillId="0" borderId="0" xfId="0" applyNumberFormat="1" applyFont="1" applyAlignment="1">
      <alignment horizontal="center"/>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2015年部门预算批复报表_表样"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常规_2014年附表" xfId="22"/>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_省林业厅2016年预算公开表样" xfId="49"/>
    <cellStyle name="常规 2 3" xfId="50"/>
    <cellStyle name="40% - 强调文字颜色 6" xfId="51" builtinId="51"/>
    <cellStyle name="常规 2 10" xfId="52"/>
    <cellStyle name="60% - 强调文字颜色 6" xfId="53" builtinId="52"/>
    <cellStyle name="常规 2" xfId="54"/>
    <cellStyle name="常规 3" xfId="55"/>
    <cellStyle name="常规_2、2015年项目库录入类表" xfId="56"/>
    <cellStyle name="常规_2C17D4A90DE046B7939D49120F91E884" xfId="57"/>
    <cellStyle name="常规_Sheet1" xfId="58"/>
    <cellStyle name="常规_靖西市工商局2016年部门预算" xfId="59"/>
    <cellStyle name="样式 1" xfId="6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externalLink" Target="externalLinks/externalLink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105;&#30340;&#25991;&#26723;\&#37096;&#38376;&#39044;&#31639;\2014&#24180;&#37096;&#38376;&#39044;&#31639;\&#39044;&#31639;&#20844;&#24320;\&#37096;&#38376;&#39044;&#31639;\&#37096;&#38376;&#39044;&#31639;&#20844;&#24320;&#25351;&#23548;&#24847;&#35265;2014\&#31614;&#25253;\2014&#24180;&#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收支总表1（基本）"/>
      <sheetName val="支出汇总2（按功能科目）"/>
      <sheetName val="财政拨款细3"/>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20"/>
  <sheetViews>
    <sheetView showGridLines="0" workbookViewId="0">
      <selection activeCell="H17" sqref="H17"/>
    </sheetView>
  </sheetViews>
  <sheetFormatPr defaultColWidth="9" defaultRowHeight="14.25"/>
  <cols>
    <col min="1" max="1" width="19.5" customWidth="1"/>
  </cols>
  <sheetData>
    <row r="1" customHeight="1"/>
    <row r="2" customHeight="1"/>
    <row r="3" customHeight="1"/>
    <row r="4" customHeight="1"/>
    <row r="5" customHeight="1"/>
    <row r="6" customHeight="1"/>
    <row r="7" customHeight="1"/>
    <row r="8" customHeight="1"/>
    <row r="9" ht="111" customHeight="1" spans="1:13">
      <c r="A9" s="205" t="s">
        <v>0</v>
      </c>
      <c r="B9" s="206"/>
      <c r="C9" s="206"/>
      <c r="D9" s="206"/>
      <c r="E9" s="206"/>
      <c r="F9" s="206"/>
      <c r="G9" s="206"/>
      <c r="H9" s="206"/>
      <c r="I9" s="206"/>
      <c r="J9" s="206"/>
      <c r="K9" s="206"/>
      <c r="L9" s="206"/>
      <c r="M9" s="206"/>
    </row>
    <row r="10" customHeight="1"/>
    <row r="11" customHeight="1"/>
    <row r="12" customHeight="1"/>
    <row r="13" customHeight="1" spans="2:2">
      <c r="B13" t="s">
        <v>1</v>
      </c>
    </row>
    <row r="14" customHeight="1"/>
    <row r="15" customHeight="1"/>
    <row r="16" customHeight="1"/>
    <row r="17" customHeight="1"/>
    <row r="18" customHeight="1"/>
    <row r="19" customHeight="1"/>
    <row r="20" ht="30" customHeight="1" spans="1:13">
      <c r="A20" s="207"/>
      <c r="B20" s="207"/>
      <c r="C20" s="207"/>
      <c r="D20" s="207"/>
      <c r="E20" s="207"/>
      <c r="F20" s="207"/>
      <c r="G20" s="207"/>
      <c r="H20" s="207"/>
      <c r="I20" s="207"/>
      <c r="J20" s="207"/>
      <c r="K20" s="207"/>
      <c r="L20" s="207"/>
      <c r="M20" s="207"/>
    </row>
  </sheetData>
  <sheetProtection formatCells="0" formatColumns="0" formatRows="0"/>
  <mergeCells count="2">
    <mergeCell ref="A9:M9"/>
    <mergeCell ref="A20:M20"/>
  </mergeCells>
  <printOptions horizontalCentered="1" verticalCentered="1"/>
  <pageMargins left="0.47244094488189" right="0.433070866141732" top="0.47244094488189" bottom="0.984251968503937" header="0.31496062992126" footer="0.511811023622047"/>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IO9"/>
  <sheetViews>
    <sheetView showGridLines="0" showZeros="0" workbookViewId="0">
      <selection activeCell="A2" sqref="A2:N2"/>
    </sheetView>
  </sheetViews>
  <sheetFormatPr defaultColWidth="9" defaultRowHeight="14.25"/>
  <cols>
    <col min="1" max="1" width="25.875" customWidth="1"/>
    <col min="2" max="2" width="17.125" customWidth="1"/>
    <col min="3" max="4" width="12.25" customWidth="1"/>
    <col min="5" max="5" width="10.75" customWidth="1"/>
    <col min="6" max="6" width="10.875" customWidth="1"/>
    <col min="7" max="7" width="10.625" customWidth="1"/>
    <col min="8" max="8" width="10.75" customWidth="1"/>
    <col min="9" max="9" width="10.625" customWidth="1"/>
    <col min="10" max="11" width="12.25" customWidth="1"/>
    <col min="12" max="12" width="10.875" customWidth="1"/>
    <col min="13" max="13" width="10.625" customWidth="1"/>
    <col min="14" max="14" width="10.75" customWidth="1"/>
  </cols>
  <sheetData>
    <row r="1" customHeight="1" spans="1:21">
      <c r="A1" s="187" t="s">
        <v>2</v>
      </c>
      <c r="B1" s="188"/>
      <c r="C1" s="188"/>
      <c r="D1" s="189"/>
      <c r="E1" s="190"/>
      <c r="F1" s="190"/>
      <c r="G1" s="189"/>
      <c r="H1" s="189"/>
      <c r="I1" s="189"/>
      <c r="J1" s="189"/>
      <c r="K1" s="189"/>
      <c r="L1" s="189"/>
      <c r="M1" s="189"/>
      <c r="N1" s="189"/>
      <c r="O1" s="189"/>
      <c r="P1" s="189"/>
      <c r="Q1" s="189"/>
      <c r="R1" s="189"/>
      <c r="S1" s="189"/>
      <c r="T1" s="189"/>
      <c r="U1" s="189"/>
    </row>
    <row r="2" ht="27" customHeight="1" spans="1:21">
      <c r="A2" s="191" t="s">
        <v>3</v>
      </c>
      <c r="B2" s="192"/>
      <c r="C2" s="192"/>
      <c r="D2" s="192"/>
      <c r="E2" s="192"/>
      <c r="F2" s="192"/>
      <c r="G2" s="192"/>
      <c r="H2" s="192"/>
      <c r="I2" s="192"/>
      <c r="J2" s="192"/>
      <c r="K2" s="192"/>
      <c r="L2" s="192"/>
      <c r="M2" s="192"/>
      <c r="N2" s="192"/>
      <c r="O2" s="189"/>
      <c r="P2" s="189"/>
      <c r="Q2" s="189"/>
      <c r="R2" s="189"/>
      <c r="S2" s="189"/>
      <c r="T2" s="189"/>
      <c r="U2" s="189"/>
    </row>
    <row r="3" customHeight="1" spans="1:21">
      <c r="A3" s="193"/>
      <c r="B3" s="193"/>
      <c r="C3" s="193"/>
      <c r="D3" s="193"/>
      <c r="E3" s="194"/>
      <c r="F3" s="194"/>
      <c r="G3" s="195"/>
      <c r="H3" s="195"/>
      <c r="I3" s="195"/>
      <c r="J3" s="195"/>
      <c r="K3" s="195"/>
      <c r="L3" s="195"/>
      <c r="M3" s="195"/>
      <c r="N3" s="195"/>
      <c r="O3" s="195"/>
      <c r="P3" s="195"/>
      <c r="Q3" s="195"/>
      <c r="R3" s="195"/>
      <c r="S3" s="195"/>
      <c r="T3" s="195"/>
      <c r="U3" s="195"/>
    </row>
    <row r="4" s="186" customFormat="1" ht="17.25" customHeight="1" spans="1:249">
      <c r="A4" s="196"/>
      <c r="B4" s="197"/>
      <c r="C4" s="197"/>
      <c r="D4" s="197"/>
      <c r="E4" s="197"/>
      <c r="F4" s="197"/>
      <c r="G4" s="197"/>
      <c r="H4" s="197"/>
      <c r="I4" s="197"/>
      <c r="J4" s="197"/>
      <c r="K4" s="197"/>
      <c r="L4" s="197"/>
      <c r="M4" s="197"/>
      <c r="N4" s="203" t="s">
        <v>4</v>
      </c>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row>
    <row r="5" ht="21" customHeight="1" spans="1:14">
      <c r="A5" s="198" t="s">
        <v>5</v>
      </c>
      <c r="B5" s="39" t="s">
        <v>6</v>
      </c>
      <c r="C5" s="93" t="s">
        <v>7</v>
      </c>
      <c r="D5" s="94"/>
      <c r="E5" s="94"/>
      <c r="F5" s="94"/>
      <c r="G5" s="97" t="s">
        <v>8</v>
      </c>
      <c r="H5" s="97" t="s">
        <v>9</v>
      </c>
      <c r="I5" s="97" t="s">
        <v>10</v>
      </c>
      <c r="J5" s="204" t="s">
        <v>11</v>
      </c>
      <c r="K5" s="204"/>
      <c r="L5" s="204"/>
      <c r="M5" s="204"/>
      <c r="N5" s="204"/>
    </row>
    <row r="6" ht="76.5" customHeight="1" spans="1:14">
      <c r="A6" s="199"/>
      <c r="B6" s="39"/>
      <c r="C6" s="97" t="s">
        <v>12</v>
      </c>
      <c r="D6" s="97" t="s">
        <v>13</v>
      </c>
      <c r="E6" s="97" t="s">
        <v>14</v>
      </c>
      <c r="F6" s="97" t="s">
        <v>15</v>
      </c>
      <c r="G6" s="104"/>
      <c r="H6" s="104"/>
      <c r="I6" s="134"/>
      <c r="J6" s="115" t="s">
        <v>6</v>
      </c>
      <c r="K6" s="115" t="s">
        <v>16</v>
      </c>
      <c r="L6" s="199" t="s">
        <v>17</v>
      </c>
      <c r="M6" s="199" t="s">
        <v>18</v>
      </c>
      <c r="N6" s="115" t="s">
        <v>19</v>
      </c>
    </row>
    <row r="7" s="50" customFormat="1" ht="24.95" customHeight="1" spans="1:14">
      <c r="A7" s="200" t="s">
        <v>20</v>
      </c>
      <c r="B7" s="201">
        <v>2337.23</v>
      </c>
      <c r="C7" s="201">
        <v>2337.23</v>
      </c>
      <c r="D7" s="201">
        <v>2137.23</v>
      </c>
      <c r="E7" s="201">
        <v>200</v>
      </c>
      <c r="F7" s="201"/>
      <c r="G7" s="201"/>
      <c r="H7" s="201"/>
      <c r="I7" s="201"/>
      <c r="J7" s="201">
        <f>K7+L7+M7+N7</f>
        <v>2337.23</v>
      </c>
      <c r="K7" s="201">
        <f>1687.34+129.36</f>
        <v>1816.7</v>
      </c>
      <c r="L7" s="201">
        <v>121.43</v>
      </c>
      <c r="M7" s="201">
        <v>102.6</v>
      </c>
      <c r="N7" s="201">
        <v>296.5</v>
      </c>
    </row>
    <row r="8" ht="24.95" customHeight="1" spans="1:14">
      <c r="A8" s="128"/>
      <c r="B8" s="201"/>
      <c r="C8" s="201"/>
      <c r="D8" s="201"/>
      <c r="E8" s="201"/>
      <c r="F8" s="201"/>
      <c r="G8" s="201"/>
      <c r="H8" s="201"/>
      <c r="I8" s="201"/>
      <c r="J8" s="201"/>
      <c r="K8" s="201"/>
      <c r="L8" s="201"/>
      <c r="M8" s="201"/>
      <c r="N8" s="201"/>
    </row>
    <row r="9" ht="24.95" customHeight="1" spans="1:14">
      <c r="A9" s="202"/>
      <c r="B9" s="201"/>
      <c r="C9" s="201"/>
      <c r="D9" s="201"/>
      <c r="E9" s="201"/>
      <c r="F9" s="201"/>
      <c r="G9" s="201"/>
      <c r="H9" s="201"/>
      <c r="I9" s="201"/>
      <c r="J9" s="201"/>
      <c r="K9" s="201"/>
      <c r="L9" s="201"/>
      <c r="M9" s="201"/>
      <c r="N9" s="201"/>
    </row>
  </sheetData>
  <sheetProtection formatCells="0" formatColumns="0" formatRows="0"/>
  <mergeCells count="7">
    <mergeCell ref="A2:N2"/>
    <mergeCell ref="C5:F5"/>
    <mergeCell ref="A5:A6"/>
    <mergeCell ref="B5:B6"/>
    <mergeCell ref="G5:G6"/>
    <mergeCell ref="H5:H6"/>
    <mergeCell ref="I5:I6"/>
  </mergeCells>
  <printOptions horizontalCentered="1" verticalCentered="1"/>
  <pageMargins left="0.590551181102362" right="0.748031496062992" top="0.984251968503937" bottom="0.984251968503937" header="0.511811023622047" footer="0.511811023622047"/>
  <pageSetup paperSize="9" scale="6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I39"/>
  <sheetViews>
    <sheetView showGridLines="0" showZeros="0" workbookViewId="0">
      <selection activeCell="A11" sqref="A11"/>
    </sheetView>
  </sheetViews>
  <sheetFormatPr defaultColWidth="6.875" defaultRowHeight="12.75" customHeight="1"/>
  <cols>
    <col min="1" max="1" width="36.875" style="107" customWidth="1"/>
    <col min="2" max="2" width="16.875" style="107" customWidth="1"/>
    <col min="3" max="3" width="12.125" style="107" customWidth="1"/>
    <col min="4" max="4" width="11.75" style="107" customWidth="1"/>
    <col min="5" max="5" width="11.125" style="107" customWidth="1"/>
    <col min="6" max="6" width="10.875" style="107" customWidth="1"/>
    <col min="7" max="9" width="10.625" style="107" customWidth="1"/>
    <col min="10" max="246" width="6.875" style="107" customWidth="1"/>
    <col min="247" max="16384" width="6.875" style="107"/>
  </cols>
  <sheetData>
    <row r="1" ht="24.75" customHeight="1" spans="1:9">
      <c r="A1" s="87" t="s">
        <v>21</v>
      </c>
      <c r="B1"/>
      <c r="C1"/>
      <c r="D1"/>
      <c r="E1"/>
      <c r="F1"/>
      <c r="G1"/>
      <c r="H1"/>
      <c r="I1"/>
    </row>
    <row r="2" ht="27.75" customHeight="1" spans="1:9">
      <c r="A2" s="130" t="s">
        <v>22</v>
      </c>
      <c r="B2" s="131"/>
      <c r="C2" s="131"/>
      <c r="D2" s="131"/>
      <c r="E2" s="131"/>
      <c r="F2" s="131"/>
      <c r="G2" s="131"/>
      <c r="H2" s="131"/>
      <c r="I2" s="131"/>
    </row>
    <row r="3" ht="16.5" customHeight="1" spans="1:9">
      <c r="A3" s="110"/>
      <c r="B3" s="111"/>
      <c r="C3" s="111"/>
      <c r="D3" s="111"/>
      <c r="E3" s="112"/>
      <c r="F3" s="112"/>
      <c r="G3" s="112"/>
      <c r="H3" s="112"/>
      <c r="I3"/>
    </row>
    <row r="4" ht="16.5" customHeight="1" spans="1:9">
      <c r="A4" s="113"/>
      <c r="B4" s="113"/>
      <c r="C4" s="113"/>
      <c r="D4" s="113"/>
      <c r="E4" s="132"/>
      <c r="F4" s="132"/>
      <c r="G4" s="176"/>
      <c r="H4"/>
      <c r="I4" s="114" t="s">
        <v>23</v>
      </c>
    </row>
    <row r="5" ht="28.5" customHeight="1" spans="1:9">
      <c r="A5" s="39" t="s">
        <v>24</v>
      </c>
      <c r="B5" s="39" t="s">
        <v>6</v>
      </c>
      <c r="C5" s="93" t="s">
        <v>7</v>
      </c>
      <c r="D5" s="94"/>
      <c r="E5" s="94"/>
      <c r="F5" s="94"/>
      <c r="G5" s="97" t="s">
        <v>8</v>
      </c>
      <c r="H5" s="97" t="s">
        <v>9</v>
      </c>
      <c r="I5" s="97" t="s">
        <v>10</v>
      </c>
    </row>
    <row r="6" ht="28.5" customHeight="1" spans="1:9">
      <c r="A6" s="39"/>
      <c r="B6" s="39"/>
      <c r="C6" s="97" t="s">
        <v>12</v>
      </c>
      <c r="D6" s="97" t="s">
        <v>13</v>
      </c>
      <c r="E6" s="97" t="s">
        <v>14</v>
      </c>
      <c r="F6" s="97" t="s">
        <v>15</v>
      </c>
      <c r="G6" s="104"/>
      <c r="H6" s="104"/>
      <c r="I6" s="104"/>
    </row>
    <row r="7" ht="28.5" customHeight="1" spans="1:9">
      <c r="A7" s="39"/>
      <c r="B7" s="39"/>
      <c r="C7" s="134"/>
      <c r="D7" s="134"/>
      <c r="E7" s="134"/>
      <c r="F7" s="134"/>
      <c r="G7" s="134"/>
      <c r="H7" s="134"/>
      <c r="I7" s="134"/>
    </row>
    <row r="8" s="106" customFormat="1" ht="19.5" customHeight="1" spans="1:9">
      <c r="A8" s="16" t="s">
        <v>6</v>
      </c>
      <c r="B8" s="127">
        <f>B9+B10+B11+B12+B13+B14+B15+B16</f>
        <v>2337.23</v>
      </c>
      <c r="C8" s="127">
        <f t="shared" ref="C8:E8" si="0">C9+C10+C11+C12+C13+C14+C15+C16</f>
        <v>2337.23</v>
      </c>
      <c r="D8" s="127">
        <f t="shared" si="0"/>
        <v>2055.73</v>
      </c>
      <c r="E8" s="127">
        <f t="shared" si="0"/>
        <v>200</v>
      </c>
      <c r="F8" s="127">
        <v>0</v>
      </c>
      <c r="G8" s="127">
        <v>0</v>
      </c>
      <c r="H8" s="127">
        <v>0</v>
      </c>
      <c r="I8" s="185">
        <v>0</v>
      </c>
    </row>
    <row r="9" s="106" customFormat="1" ht="19.5" customHeight="1" spans="1:9">
      <c r="A9" s="16" t="s">
        <v>25</v>
      </c>
      <c r="B9" s="127">
        <f t="shared" ref="B9:B15" si="1">C9+G9+H9+I9</f>
        <v>1722.89</v>
      </c>
      <c r="C9" s="127">
        <f>D9+E9+F9</f>
        <v>1722.89</v>
      </c>
      <c r="D9" s="127">
        <v>1722.89</v>
      </c>
      <c r="E9" s="137"/>
      <c r="F9" s="127"/>
      <c r="G9" s="127"/>
      <c r="H9" s="127"/>
      <c r="I9" s="185"/>
    </row>
    <row r="10" s="106" customFormat="1" ht="19.5" customHeight="1" spans="1:9">
      <c r="A10" s="16" t="s">
        <v>26</v>
      </c>
      <c r="B10" s="127">
        <v>90</v>
      </c>
      <c r="C10" s="184">
        <v>90</v>
      </c>
      <c r="D10" s="127">
        <v>10</v>
      </c>
      <c r="E10" s="137">
        <v>80</v>
      </c>
      <c r="F10" s="127"/>
      <c r="G10" s="127"/>
      <c r="H10" s="127"/>
      <c r="I10" s="185"/>
    </row>
    <row r="11" s="106" customFormat="1" ht="19.5" customHeight="1" spans="1:9">
      <c r="A11" s="16" t="s">
        <v>27</v>
      </c>
      <c r="B11" s="127">
        <v>125</v>
      </c>
      <c r="C11" s="184">
        <v>125</v>
      </c>
      <c r="D11" s="127">
        <v>5</v>
      </c>
      <c r="E11" s="137">
        <v>120</v>
      </c>
      <c r="F11" s="127"/>
      <c r="G11" s="127"/>
      <c r="H11" s="127"/>
      <c r="I11" s="185"/>
    </row>
    <row r="12" s="106" customFormat="1" ht="19.5" customHeight="1" spans="1:9">
      <c r="A12" s="16" t="s">
        <v>28</v>
      </c>
      <c r="B12" s="127">
        <v>19</v>
      </c>
      <c r="C12" s="184">
        <v>19</v>
      </c>
      <c r="D12" s="127"/>
      <c r="E12" s="137"/>
      <c r="F12" s="127"/>
      <c r="G12" s="127"/>
      <c r="H12" s="127"/>
      <c r="I12" s="185"/>
    </row>
    <row r="13" s="106" customFormat="1" ht="19.5" customHeight="1" spans="1:9">
      <c r="A13" s="16" t="s">
        <v>29</v>
      </c>
      <c r="B13" s="127">
        <v>62.5</v>
      </c>
      <c r="C13" s="184">
        <v>62.5</v>
      </c>
      <c r="D13" s="127"/>
      <c r="E13" s="137"/>
      <c r="F13" s="127"/>
      <c r="G13" s="127"/>
      <c r="H13" s="127"/>
      <c r="I13" s="185"/>
    </row>
    <row r="14" ht="19.5" customHeight="1" spans="1:9">
      <c r="A14" s="17" t="s">
        <v>30</v>
      </c>
      <c r="B14" s="127">
        <f t="shared" si="1"/>
        <v>182.96</v>
      </c>
      <c r="C14" s="127">
        <f>D14+E14+F14</f>
        <v>182.96</v>
      </c>
      <c r="D14" s="127">
        <v>182.96</v>
      </c>
      <c r="E14" s="137"/>
      <c r="F14" s="127">
        <v>0</v>
      </c>
      <c r="G14" s="127">
        <v>0</v>
      </c>
      <c r="H14" s="127">
        <v>0</v>
      </c>
      <c r="I14" s="185">
        <v>0</v>
      </c>
    </row>
    <row r="15" ht="19.5" customHeight="1" spans="1:9">
      <c r="A15" s="18" t="s">
        <v>31</v>
      </c>
      <c r="B15" s="127">
        <f t="shared" si="1"/>
        <v>130.13</v>
      </c>
      <c r="C15" s="127">
        <f>D15+E15+F15</f>
        <v>130.13</v>
      </c>
      <c r="D15" s="137">
        <v>130.13</v>
      </c>
      <c r="E15" s="137"/>
      <c r="F15" s="127">
        <v>0</v>
      </c>
      <c r="G15" s="127">
        <v>0</v>
      </c>
      <c r="H15" s="127">
        <v>0</v>
      </c>
      <c r="I15" s="185">
        <v>0</v>
      </c>
    </row>
    <row r="16" ht="19.5" customHeight="1" spans="1:9">
      <c r="A16" s="16" t="s">
        <v>32</v>
      </c>
      <c r="B16" s="127">
        <v>4.75</v>
      </c>
      <c r="C16" s="127">
        <v>4.75</v>
      </c>
      <c r="D16" s="137">
        <v>4.75</v>
      </c>
      <c r="E16" s="137"/>
      <c r="F16" s="127">
        <v>0</v>
      </c>
      <c r="G16" s="127">
        <v>0</v>
      </c>
      <c r="H16" s="127">
        <v>0</v>
      </c>
      <c r="I16" s="185">
        <v>0</v>
      </c>
    </row>
    <row r="17" ht="19.5" customHeight="1" spans="1:9">
      <c r="A17" s="179"/>
      <c r="B17" s="127"/>
      <c r="C17" s="127"/>
      <c r="D17" s="137"/>
      <c r="E17" s="137"/>
      <c r="F17" s="127">
        <v>0</v>
      </c>
      <c r="G17" s="127">
        <v>0</v>
      </c>
      <c r="H17" s="127">
        <v>0</v>
      </c>
      <c r="I17" s="185">
        <v>0</v>
      </c>
    </row>
    <row r="18" ht="19.5" customHeight="1" spans="1:9">
      <c r="A18" s="17"/>
      <c r="B18" s="127"/>
      <c r="C18" s="127"/>
      <c r="D18" s="137"/>
      <c r="E18" s="137"/>
      <c r="F18" s="127">
        <v>0</v>
      </c>
      <c r="G18" s="127">
        <v>0</v>
      </c>
      <c r="H18" s="127">
        <v>0</v>
      </c>
      <c r="I18" s="185">
        <v>0</v>
      </c>
    </row>
    <row r="19" ht="19.5" customHeight="1" spans="1:9">
      <c r="A19" s="17"/>
      <c r="B19" s="127"/>
      <c r="C19" s="127"/>
      <c r="D19" s="137"/>
      <c r="E19" s="137"/>
      <c r="F19" s="127">
        <v>0</v>
      </c>
      <c r="G19" s="127">
        <v>0</v>
      </c>
      <c r="H19" s="127">
        <v>0</v>
      </c>
      <c r="I19" s="185">
        <v>0</v>
      </c>
    </row>
    <row r="20" ht="19.5" customHeight="1" spans="1:9">
      <c r="A20" s="17"/>
      <c r="B20" s="127"/>
      <c r="C20" s="127"/>
      <c r="D20" s="127"/>
      <c r="E20" s="137"/>
      <c r="F20" s="127">
        <v>0</v>
      </c>
      <c r="G20" s="127">
        <v>0</v>
      </c>
      <c r="H20" s="127">
        <v>0</v>
      </c>
      <c r="I20" s="185">
        <v>0</v>
      </c>
    </row>
    <row r="21" ht="19.5" customHeight="1" spans="1:9">
      <c r="A21" s="17"/>
      <c r="B21" s="127"/>
      <c r="C21" s="127"/>
      <c r="D21" s="127"/>
      <c r="E21" s="137"/>
      <c r="F21" s="127">
        <v>0</v>
      </c>
      <c r="G21" s="127">
        <v>0</v>
      </c>
      <c r="H21" s="127">
        <v>0</v>
      </c>
      <c r="I21" s="185">
        <v>0</v>
      </c>
    </row>
    <row r="22" ht="19.5" customHeight="1" spans="1:9">
      <c r="A22" s="17"/>
      <c r="B22" s="127"/>
      <c r="C22" s="127"/>
      <c r="D22" s="137"/>
      <c r="E22" s="137"/>
      <c r="F22" s="127">
        <v>0</v>
      </c>
      <c r="G22" s="127">
        <v>0</v>
      </c>
      <c r="H22" s="127">
        <v>0</v>
      </c>
      <c r="I22" s="185">
        <v>0</v>
      </c>
    </row>
    <row r="23" ht="18" customHeight="1" spans="1:9">
      <c r="A23"/>
      <c r="B23"/>
      <c r="C23"/>
      <c r="D23"/>
      <c r="E23"/>
      <c r="F23"/>
      <c r="G23"/>
      <c r="H23"/>
      <c r="I23"/>
    </row>
    <row r="24" ht="18.75" customHeight="1" spans="1:9">
      <c r="A24" s="118"/>
      <c r="B24" s="118"/>
      <c r="C24" s="118"/>
      <c r="D24" s="118"/>
      <c r="E24" s="118"/>
      <c r="F24" s="118"/>
      <c r="G24" s="118"/>
      <c r="H24" s="118"/>
      <c r="I24"/>
    </row>
    <row r="25" ht="18" customHeight="1" spans="1:9">
      <c r="A25" s="118"/>
      <c r="B25" s="118"/>
      <c r="C25" s="118"/>
      <c r="D25" s="118"/>
      <c r="E25" s="118"/>
      <c r="F25" s="118"/>
      <c r="G25" s="118"/>
      <c r="H25" s="118"/>
      <c r="I25"/>
    </row>
    <row r="26" ht="18" customHeight="1" spans="1:9">
      <c r="A26" s="118"/>
      <c r="B26" s="118"/>
      <c r="C26" s="118"/>
      <c r="D26" s="118"/>
      <c r="E26" s="118"/>
      <c r="F26" s="118"/>
      <c r="G26" s="118"/>
      <c r="H26" s="118"/>
      <c r="I26"/>
    </row>
    <row r="27" ht="18" customHeight="1" spans="1:9">
      <c r="A27" s="118"/>
      <c r="B27" s="118"/>
      <c r="C27" s="118"/>
      <c r="D27" s="118"/>
      <c r="E27" s="118"/>
      <c r="F27" s="118"/>
      <c r="G27" s="118"/>
      <c r="H27" s="118"/>
      <c r="I27"/>
    </row>
    <row r="28" ht="18" customHeight="1" spans="1:9">
      <c r="A28" s="118"/>
      <c r="B28" s="118"/>
      <c r="C28" s="118"/>
      <c r="D28" s="118"/>
      <c r="E28" s="118"/>
      <c r="F28" s="118"/>
      <c r="G28" s="118"/>
      <c r="H28" s="118"/>
      <c r="I28"/>
    </row>
    <row r="29" ht="18" customHeight="1" spans="1:9">
      <c r="A29" s="118"/>
      <c r="B29" s="118"/>
      <c r="C29" s="118"/>
      <c r="D29" s="118"/>
      <c r="E29" s="118"/>
      <c r="F29" s="118"/>
      <c r="G29" s="118"/>
      <c r="H29" s="118"/>
      <c r="I29"/>
    </row>
    <row r="30" ht="18" customHeight="1" spans="1:9">
      <c r="A30" s="118"/>
      <c r="B30" s="118"/>
      <c r="C30" s="118"/>
      <c r="D30" s="118"/>
      <c r="E30" s="118"/>
      <c r="F30" s="118"/>
      <c r="G30" s="118"/>
      <c r="H30" s="118"/>
      <c r="I30"/>
    </row>
    <row r="31" ht="18" customHeight="1" spans="1:9">
      <c r="A31" s="118"/>
      <c r="B31" s="118"/>
      <c r="C31" s="118"/>
      <c r="D31" s="118"/>
      <c r="E31" s="118"/>
      <c r="F31" s="118"/>
      <c r="G31" s="118"/>
      <c r="H31" s="118"/>
      <c r="I31"/>
    </row>
    <row r="32" ht="18" customHeight="1" spans="1:9">
      <c r="A32" s="118"/>
      <c r="B32" s="118"/>
      <c r="C32" s="118"/>
      <c r="D32" s="118"/>
      <c r="E32" s="118"/>
      <c r="F32" s="118"/>
      <c r="G32" s="118"/>
      <c r="H32" s="118"/>
      <c r="I32"/>
    </row>
    <row r="33" ht="18" customHeight="1" spans="1:9">
      <c r="A33" s="118"/>
      <c r="B33" s="118"/>
      <c r="C33" s="118"/>
      <c r="D33" s="118"/>
      <c r="E33" s="118"/>
      <c r="F33" s="118"/>
      <c r="G33" s="118"/>
      <c r="H33" s="118"/>
      <c r="I33"/>
    </row>
    <row r="34" ht="18" customHeight="1" spans="1:9">
      <c r="A34" s="118"/>
      <c r="B34" s="118"/>
      <c r="C34" s="118"/>
      <c r="D34" s="118"/>
      <c r="E34" s="118"/>
      <c r="F34" s="118"/>
      <c r="G34" s="118"/>
      <c r="H34" s="118"/>
      <c r="I34"/>
    </row>
    <row r="35" ht="18" customHeight="1" spans="1:9">
      <c r="A35" s="118"/>
      <c r="B35" s="118"/>
      <c r="C35" s="118"/>
      <c r="D35" s="118"/>
      <c r="E35" s="118"/>
      <c r="F35" s="118"/>
      <c r="G35" s="118"/>
      <c r="H35" s="118"/>
      <c r="I35"/>
    </row>
    <row r="36" ht="18" customHeight="1" spans="1:9">
      <c r="A36" s="118"/>
      <c r="B36" s="118"/>
      <c r="C36" s="118"/>
      <c r="D36" s="118"/>
      <c r="E36" s="118"/>
      <c r="F36" s="118"/>
      <c r="G36" s="118"/>
      <c r="H36" s="118"/>
      <c r="I36"/>
    </row>
    <row r="37" ht="18" customHeight="1" spans="1:9">
      <c r="A37" s="118"/>
      <c r="B37" s="118"/>
      <c r="C37" s="118"/>
      <c r="D37" s="118"/>
      <c r="E37" s="118"/>
      <c r="F37" s="118"/>
      <c r="G37" s="118"/>
      <c r="H37" s="118"/>
      <c r="I37"/>
    </row>
    <row r="38" customHeight="1" spans="1:9">
      <c r="A38" s="118"/>
      <c r="B38" s="118"/>
      <c r="C38" s="118"/>
      <c r="D38" s="118"/>
      <c r="E38" s="118"/>
      <c r="F38" s="118"/>
      <c r="G38" s="118"/>
      <c r="H38" s="118"/>
      <c r="I38"/>
    </row>
    <row r="39" customHeight="1" spans="1:9">
      <c r="A39" s="118"/>
      <c r="B39" s="118"/>
      <c r="C39" s="118"/>
      <c r="D39" s="118"/>
      <c r="E39" s="118"/>
      <c r="F39" s="118"/>
      <c r="G39" s="118"/>
      <c r="H39" s="118"/>
      <c r="I39"/>
    </row>
  </sheetData>
  <sheetProtection formatCells="0" formatColumns="0" formatRows="0"/>
  <mergeCells count="11">
    <mergeCell ref="A2:I2"/>
    <mergeCell ref="C5:F5"/>
    <mergeCell ref="A5:A7"/>
    <mergeCell ref="B5:B7"/>
    <mergeCell ref="C6:C7"/>
    <mergeCell ref="D6:D7"/>
    <mergeCell ref="E6:E7"/>
    <mergeCell ref="F6:F7"/>
    <mergeCell ref="G5:G7"/>
    <mergeCell ref="H5:H7"/>
    <mergeCell ref="I5:I7"/>
  </mergeCells>
  <printOptions horizontalCentered="1"/>
  <pageMargins left="0.62992125984252" right="0.62992125984252" top="0.78740157480315" bottom="0.78740157480315" header="0.393700787401575" footer="0.393700787401575"/>
  <pageSetup paperSize="9" scale="95" orientation="landscape" horizontalDpi="1200" verticalDpi="12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G23"/>
  <sheetViews>
    <sheetView showGridLines="0" showZeros="0" workbookViewId="0">
      <selection activeCell="A10" sqref="A10"/>
    </sheetView>
  </sheetViews>
  <sheetFormatPr defaultColWidth="6.875" defaultRowHeight="12.75" customHeight="1" outlineLevelCol="6"/>
  <cols>
    <col min="1" max="1" width="36.875" style="107" customWidth="1"/>
    <col min="2" max="2" width="16.375" style="107" customWidth="1"/>
    <col min="3" max="3" width="13.25" style="107" customWidth="1"/>
    <col min="4" max="4" width="12.25" style="107" customWidth="1"/>
    <col min="5" max="5" width="11.625" style="107" customWidth="1"/>
    <col min="6" max="6" width="11.25" style="107" customWidth="1"/>
    <col min="7" max="7" width="11.375" style="107" customWidth="1"/>
    <col min="8" max="243" width="6.875" style="107" customWidth="1"/>
    <col min="244" max="16384" width="6.875" style="107"/>
  </cols>
  <sheetData>
    <row r="1" ht="24.75" customHeight="1" spans="1:7">
      <c r="A1" s="87" t="s">
        <v>33</v>
      </c>
      <c r="B1"/>
      <c r="C1"/>
      <c r="D1"/>
      <c r="E1"/>
      <c r="F1"/>
      <c r="G1"/>
    </row>
    <row r="2" ht="27.75" customHeight="1" spans="1:7">
      <c r="A2" s="130" t="s">
        <v>34</v>
      </c>
      <c r="B2" s="131"/>
      <c r="C2" s="131"/>
      <c r="D2" s="131"/>
      <c r="E2" s="131"/>
      <c r="F2" s="131"/>
      <c r="G2" s="131"/>
    </row>
    <row r="3" ht="16.5" customHeight="1" spans="1:7">
      <c r="A3" s="110"/>
      <c r="B3" s="111"/>
      <c r="C3" s="111"/>
      <c r="D3" s="111"/>
      <c r="E3" s="112"/>
      <c r="F3" s="112"/>
      <c r="G3" s="112"/>
    </row>
    <row r="4" ht="16.5" customHeight="1" spans="1:7">
      <c r="A4" s="113"/>
      <c r="B4" s="113"/>
      <c r="C4" s="113"/>
      <c r="D4" s="113"/>
      <c r="E4" s="132"/>
      <c r="F4" s="132"/>
      <c r="G4" s="114" t="s">
        <v>23</v>
      </c>
    </row>
    <row r="5" ht="28.5" customHeight="1" spans="1:7">
      <c r="A5" s="39" t="s">
        <v>24</v>
      </c>
      <c r="B5" s="39" t="s">
        <v>6</v>
      </c>
      <c r="C5" s="93" t="s">
        <v>35</v>
      </c>
      <c r="D5" s="94"/>
      <c r="E5" s="94"/>
      <c r="F5" s="94"/>
      <c r="G5" s="115" t="s">
        <v>19</v>
      </c>
    </row>
    <row r="6" ht="28.5" customHeight="1" spans="1:7">
      <c r="A6" s="39"/>
      <c r="B6" s="39"/>
      <c r="C6" s="97" t="s">
        <v>12</v>
      </c>
      <c r="D6" s="97" t="s">
        <v>16</v>
      </c>
      <c r="E6" s="97" t="s">
        <v>17</v>
      </c>
      <c r="F6" s="133" t="s">
        <v>18</v>
      </c>
      <c r="G6" s="115"/>
    </row>
    <row r="7" ht="28.5" customHeight="1" spans="1:7">
      <c r="A7" s="39"/>
      <c r="B7" s="39"/>
      <c r="C7" s="134"/>
      <c r="D7" s="134"/>
      <c r="E7" s="134"/>
      <c r="F7" s="135"/>
      <c r="G7" s="115"/>
    </row>
    <row r="8" s="106" customFormat="1" ht="19.5" customHeight="1" spans="1:7">
      <c r="A8" s="17" t="s">
        <v>6</v>
      </c>
      <c r="B8" s="127">
        <f>B9+B10+B11+B12+B13+B14+B15+B16</f>
        <v>2337.23</v>
      </c>
      <c r="C8" s="127">
        <f t="shared" ref="C8:G8" si="0">C9+C10+C11+C12+C13+C14+C15+C16</f>
        <v>2040.73</v>
      </c>
      <c r="D8" s="127">
        <f t="shared" si="0"/>
        <v>1687.34</v>
      </c>
      <c r="E8" s="127">
        <f t="shared" si="0"/>
        <v>250.79</v>
      </c>
      <c r="F8" s="127">
        <f t="shared" si="0"/>
        <v>102.6</v>
      </c>
      <c r="G8" s="127">
        <f t="shared" si="0"/>
        <v>296.5</v>
      </c>
    </row>
    <row r="9" ht="19.5" customHeight="1" spans="1:7">
      <c r="A9" s="16" t="s">
        <v>25</v>
      </c>
      <c r="B9" s="127">
        <f t="shared" ref="B8:B16" si="1">C9+G9</f>
        <v>1722.89</v>
      </c>
      <c r="C9" s="127">
        <f t="shared" ref="C8:C13" si="2">D9+E9+F9</f>
        <v>1722.89</v>
      </c>
      <c r="D9" s="127">
        <f>78.08+702.42+72.87+129.36+45.65+3.15+23.47+7.6+336.87+58.54+45.6-129.36</f>
        <v>1374.25</v>
      </c>
      <c r="E9" s="127">
        <f>5.01+21.71+1.67+23.38+2.5+4.9+18.34+0.17+0.09+10.02+32.3+0.84+0.5+129.36</f>
        <v>250.79</v>
      </c>
      <c r="F9" s="127">
        <f>29.02+1.14+34.63+21.71+0.53+9+1.82</f>
        <v>97.85</v>
      </c>
      <c r="G9" s="127"/>
    </row>
    <row r="10" ht="19.5" customHeight="1" spans="1:7">
      <c r="A10" s="16" t="s">
        <v>36</v>
      </c>
      <c r="B10" s="127">
        <f t="shared" si="1"/>
        <v>90</v>
      </c>
      <c r="C10" s="127">
        <f t="shared" si="2"/>
        <v>0</v>
      </c>
      <c r="D10" s="127"/>
      <c r="E10" s="127"/>
      <c r="F10" s="127"/>
      <c r="G10" s="127">
        <v>90</v>
      </c>
    </row>
    <row r="11" ht="19.5" customHeight="1" spans="1:7">
      <c r="A11" s="16" t="s">
        <v>27</v>
      </c>
      <c r="B11" s="127">
        <f t="shared" si="1"/>
        <v>125</v>
      </c>
      <c r="C11" s="127">
        <f t="shared" si="2"/>
        <v>0</v>
      </c>
      <c r="D11" s="137"/>
      <c r="E11" s="137"/>
      <c r="F11" s="127"/>
      <c r="G11" s="127">
        <v>125</v>
      </c>
    </row>
    <row r="12" ht="19.5" customHeight="1" spans="1:7">
      <c r="A12" s="16" t="s">
        <v>28</v>
      </c>
      <c r="B12" s="127">
        <f t="shared" si="1"/>
        <v>19</v>
      </c>
      <c r="C12" s="127">
        <f t="shared" si="2"/>
        <v>0</v>
      </c>
      <c r="D12" s="137"/>
      <c r="E12" s="137"/>
      <c r="F12" s="127"/>
      <c r="G12" s="127">
        <v>19</v>
      </c>
    </row>
    <row r="13" ht="19.5" customHeight="1" spans="1:7">
      <c r="A13" s="16" t="s">
        <v>29</v>
      </c>
      <c r="B13" s="127">
        <f t="shared" si="1"/>
        <v>62.5</v>
      </c>
      <c r="C13" s="127">
        <f t="shared" si="2"/>
        <v>0</v>
      </c>
      <c r="D13" s="137"/>
      <c r="E13" s="137"/>
      <c r="F13" s="127"/>
      <c r="G13" s="127">
        <v>62.5</v>
      </c>
    </row>
    <row r="14" ht="19.5" customHeight="1" spans="1:7">
      <c r="A14" s="17" t="s">
        <v>30</v>
      </c>
      <c r="B14" s="127">
        <f>D14</f>
        <v>182.96</v>
      </c>
      <c r="C14" s="127">
        <v>182.96</v>
      </c>
      <c r="D14" s="137">
        <v>182.96</v>
      </c>
      <c r="E14" s="137"/>
      <c r="F14" s="127"/>
      <c r="G14" s="127"/>
    </row>
    <row r="15" ht="19.5" customHeight="1" spans="1:7">
      <c r="A15" s="18" t="s">
        <v>31</v>
      </c>
      <c r="B15" s="127">
        <f>D15</f>
        <v>130.13</v>
      </c>
      <c r="C15" s="127">
        <v>130.13</v>
      </c>
      <c r="D15" s="137">
        <v>130.13</v>
      </c>
      <c r="E15" s="137"/>
      <c r="F15" s="127"/>
      <c r="G15" s="127"/>
    </row>
    <row r="16" ht="19.5" customHeight="1" spans="1:7">
      <c r="A16" s="16" t="s">
        <v>32</v>
      </c>
      <c r="B16" s="127">
        <f>F16</f>
        <v>4.75</v>
      </c>
      <c r="C16" s="127">
        <v>4.75</v>
      </c>
      <c r="D16" s="137"/>
      <c r="E16" s="137"/>
      <c r="F16" s="127">
        <v>4.75</v>
      </c>
      <c r="G16" s="127"/>
    </row>
    <row r="17" ht="19.5" customHeight="1" spans="1:7">
      <c r="A17" s="17"/>
      <c r="B17" s="127"/>
      <c r="C17" s="127"/>
      <c r="D17" s="127"/>
      <c r="E17" s="127"/>
      <c r="F17" s="127"/>
      <c r="G17" s="127"/>
    </row>
    <row r="18" ht="19.5" customHeight="1" spans="1:7">
      <c r="A18" s="17"/>
      <c r="B18" s="127"/>
      <c r="C18" s="127"/>
      <c r="D18" s="127"/>
      <c r="E18" s="127"/>
      <c r="F18" s="127"/>
      <c r="G18" s="127"/>
    </row>
    <row r="19" ht="19.5" customHeight="1" spans="1:7">
      <c r="A19" s="17"/>
      <c r="B19" s="127"/>
      <c r="C19" s="127"/>
      <c r="D19" s="137"/>
      <c r="E19" s="137"/>
      <c r="F19" s="127"/>
      <c r="G19" s="127"/>
    </row>
    <row r="20" ht="18" customHeight="1" spans="1:7">
      <c r="A20" s="118"/>
      <c r="B20" s="118"/>
      <c r="C20" s="118"/>
      <c r="D20" s="118"/>
      <c r="E20" s="118"/>
      <c r="F20" s="118"/>
      <c r="G20" s="118"/>
    </row>
    <row r="21" ht="18" customHeight="1" spans="1:7">
      <c r="A21" s="118"/>
      <c r="B21" s="118"/>
      <c r="C21" s="118"/>
      <c r="D21" s="118"/>
      <c r="E21" s="118"/>
      <c r="F21" s="118"/>
      <c r="G21" s="118"/>
    </row>
    <row r="22" customHeight="1" spans="1:7">
      <c r="A22" s="118"/>
      <c r="B22" s="118"/>
      <c r="C22" s="118"/>
      <c r="D22" s="118"/>
      <c r="E22" s="118"/>
      <c r="F22" s="118"/>
      <c r="G22" s="118"/>
    </row>
    <row r="23" customHeight="1" spans="1:7">
      <c r="A23" s="118"/>
      <c r="B23" s="118"/>
      <c r="C23" s="118"/>
      <c r="D23" s="183"/>
      <c r="E23" s="183"/>
      <c r="F23" s="183"/>
      <c r="G23" s="183"/>
    </row>
  </sheetData>
  <sheetProtection formatCells="0" formatColumns="0" formatRows="0"/>
  <mergeCells count="9">
    <mergeCell ref="A2:G2"/>
    <mergeCell ref="C5:F5"/>
    <mergeCell ref="A5:A7"/>
    <mergeCell ref="B5:B7"/>
    <mergeCell ref="C6:C7"/>
    <mergeCell ref="D6:D7"/>
    <mergeCell ref="E6:E7"/>
    <mergeCell ref="F6:F7"/>
    <mergeCell ref="G5:G7"/>
  </mergeCells>
  <printOptions horizontalCentered="1"/>
  <pageMargins left="0.62992125984252" right="0.62992125984252" top="0.78740157480315" bottom="0.78740157480315" header="0.393700787401575" footer="0.393700787401575"/>
  <pageSetup paperSize="9" fitToHeight="100" orientation="landscape" horizontalDpi="1200" verticalDpi="12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M44"/>
  <sheetViews>
    <sheetView workbookViewId="0">
      <selection activeCell="B21" sqref="B21"/>
    </sheetView>
  </sheetViews>
  <sheetFormatPr defaultColWidth="9" defaultRowHeight="11.25"/>
  <cols>
    <col min="1" max="1" width="20" style="107" customWidth="1"/>
    <col min="2" max="5" width="12.125" style="107" customWidth="1"/>
    <col min="6" max="8" width="12.125" style="107" hidden="1" customWidth="1"/>
    <col min="9" max="9" width="12.125" style="107" customWidth="1"/>
    <col min="10" max="16384" width="9" style="107"/>
  </cols>
  <sheetData>
    <row r="1" ht="14.25" spans="1:247">
      <c r="A1" s="64" t="s">
        <v>37</v>
      </c>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c r="DM1" s="80"/>
      <c r="DN1" s="80"/>
      <c r="DO1" s="80"/>
      <c r="DP1" s="80"/>
      <c r="DQ1" s="80"/>
      <c r="DR1" s="80"/>
      <c r="DS1" s="80"/>
      <c r="DT1" s="80"/>
      <c r="DU1" s="80"/>
      <c r="DV1" s="80"/>
      <c r="DW1" s="80"/>
      <c r="DX1" s="80"/>
      <c r="DY1" s="80"/>
      <c r="DZ1" s="80"/>
      <c r="EA1" s="80"/>
      <c r="EB1" s="80"/>
      <c r="EC1" s="80"/>
      <c r="ED1" s="80"/>
      <c r="EE1" s="80"/>
      <c r="EF1" s="80"/>
      <c r="EG1" s="80"/>
      <c r="EH1" s="80"/>
      <c r="EI1" s="80"/>
      <c r="EJ1" s="80"/>
      <c r="EK1" s="80"/>
      <c r="EL1" s="80"/>
      <c r="EM1" s="80"/>
      <c r="EN1" s="80"/>
      <c r="EO1" s="80"/>
      <c r="EP1" s="80"/>
      <c r="EQ1" s="80"/>
      <c r="ER1" s="80"/>
      <c r="ES1" s="80"/>
      <c r="ET1" s="80"/>
      <c r="EU1" s="80"/>
      <c r="EV1" s="80"/>
      <c r="EW1" s="80"/>
      <c r="EX1" s="80"/>
      <c r="EY1" s="80"/>
      <c r="EZ1" s="80"/>
      <c r="FA1" s="80"/>
      <c r="FB1" s="80"/>
      <c r="FC1" s="80"/>
      <c r="FD1" s="80"/>
      <c r="FE1" s="80"/>
      <c r="FF1" s="80"/>
      <c r="FG1" s="80"/>
      <c r="FH1" s="80"/>
      <c r="FI1" s="80"/>
      <c r="FJ1" s="80"/>
      <c r="FK1" s="80"/>
      <c r="FL1" s="80"/>
      <c r="FM1" s="80"/>
      <c r="FN1" s="80"/>
      <c r="FO1" s="80"/>
      <c r="FP1" s="80"/>
      <c r="FQ1" s="80"/>
      <c r="FR1" s="80"/>
      <c r="FS1" s="80"/>
      <c r="FT1" s="80"/>
      <c r="FU1" s="80"/>
      <c r="FV1" s="80"/>
      <c r="FW1" s="80"/>
      <c r="FX1" s="80"/>
      <c r="FY1" s="80"/>
      <c r="FZ1" s="80"/>
      <c r="GA1" s="80"/>
      <c r="GB1" s="80"/>
      <c r="GC1" s="80"/>
      <c r="GD1" s="80"/>
      <c r="GE1" s="80"/>
      <c r="GF1" s="80"/>
      <c r="GG1" s="80"/>
      <c r="GH1" s="80"/>
      <c r="GI1" s="80"/>
      <c r="GJ1" s="80"/>
      <c r="GK1" s="80"/>
      <c r="GL1" s="80"/>
      <c r="GM1" s="80"/>
      <c r="GN1" s="80"/>
      <c r="GO1" s="80"/>
      <c r="GP1" s="80"/>
      <c r="GQ1" s="80"/>
      <c r="GR1" s="80"/>
      <c r="GS1" s="80"/>
      <c r="GT1" s="80"/>
      <c r="GU1" s="80"/>
      <c r="GV1" s="80"/>
      <c r="GW1" s="80"/>
      <c r="GX1" s="80"/>
      <c r="GY1" s="80"/>
      <c r="GZ1" s="80"/>
      <c r="HA1" s="80"/>
      <c r="HB1" s="80"/>
      <c r="HC1" s="80"/>
      <c r="HD1" s="80"/>
      <c r="HE1" s="80"/>
      <c r="HF1" s="80"/>
      <c r="HG1" s="80"/>
      <c r="HH1" s="80"/>
      <c r="HI1" s="80"/>
      <c r="HJ1" s="80"/>
      <c r="HK1" s="80"/>
      <c r="HL1" s="80"/>
      <c r="HM1" s="80"/>
      <c r="HN1" s="80"/>
      <c r="HO1" s="80"/>
      <c r="HP1" s="80"/>
      <c r="HQ1" s="80"/>
      <c r="HR1" s="80"/>
      <c r="HS1" s="80"/>
      <c r="HT1" s="80"/>
      <c r="HU1" s="80"/>
      <c r="HV1" s="80"/>
      <c r="HW1" s="80"/>
      <c r="HX1" s="80"/>
      <c r="HY1" s="80"/>
      <c r="HZ1" s="80"/>
      <c r="IA1" s="80"/>
      <c r="IB1" s="80"/>
      <c r="IC1" s="80"/>
      <c r="ID1" s="80"/>
      <c r="IE1" s="80"/>
      <c r="IF1" s="80"/>
      <c r="IG1" s="80"/>
      <c r="IH1" s="80"/>
      <c r="II1" s="80"/>
      <c r="IJ1" s="80"/>
      <c r="IK1" s="80"/>
      <c r="IL1" s="80"/>
      <c r="IM1" s="80"/>
    </row>
    <row r="2" ht="25.5" spans="1:247">
      <c r="A2" s="174" t="s">
        <v>38</v>
      </c>
      <c r="B2" s="175"/>
      <c r="C2" s="175"/>
      <c r="D2" s="175"/>
      <c r="E2" s="175"/>
      <c r="F2" s="175"/>
      <c r="G2" s="175"/>
      <c r="H2" s="175"/>
      <c r="I2" s="175"/>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row>
    <row r="3" ht="14.25" spans="1:247">
      <c r="A3" s="113"/>
      <c r="B3" s="113"/>
      <c r="C3" s="113"/>
      <c r="D3" s="113"/>
      <c r="E3" s="132"/>
      <c r="F3" s="132"/>
      <c r="G3" s="176"/>
      <c r="I3" s="114" t="s">
        <v>23</v>
      </c>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row>
    <row r="4" s="172" customFormat="1" ht="14.25" spans="1:247">
      <c r="A4" s="39" t="s">
        <v>39</v>
      </c>
      <c r="B4" s="39" t="s">
        <v>6</v>
      </c>
      <c r="C4" s="93" t="s">
        <v>7</v>
      </c>
      <c r="D4" s="94"/>
      <c r="E4" s="94"/>
      <c r="F4" s="94"/>
      <c r="G4" s="97" t="s">
        <v>8</v>
      </c>
      <c r="H4" s="97" t="s">
        <v>9</v>
      </c>
      <c r="I4" s="97" t="s">
        <v>10</v>
      </c>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row>
    <row r="5" s="172" customFormat="1" ht="14.25" spans="1:247">
      <c r="A5" s="39"/>
      <c r="B5" s="39"/>
      <c r="C5" s="97" t="s">
        <v>12</v>
      </c>
      <c r="D5" s="97" t="s">
        <v>13</v>
      </c>
      <c r="E5" s="97" t="s">
        <v>14</v>
      </c>
      <c r="F5" s="97" t="s">
        <v>15</v>
      </c>
      <c r="G5" s="104"/>
      <c r="H5" s="104"/>
      <c r="I5" s="104"/>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0"/>
      <c r="DA5" s="80"/>
      <c r="DB5" s="80"/>
      <c r="DC5" s="80"/>
      <c r="DD5" s="80"/>
      <c r="DE5" s="80"/>
      <c r="DF5" s="80"/>
      <c r="DG5" s="80"/>
      <c r="DH5" s="80"/>
      <c r="DI5" s="80"/>
      <c r="DJ5" s="80"/>
      <c r="DK5" s="80"/>
      <c r="DL5" s="80"/>
      <c r="DM5" s="80"/>
      <c r="DN5" s="80"/>
      <c r="DO5" s="80"/>
      <c r="DP5" s="80"/>
      <c r="DQ5" s="80"/>
      <c r="DR5" s="80"/>
      <c r="DS5" s="80"/>
      <c r="DT5" s="80"/>
      <c r="DU5" s="80"/>
      <c r="DV5" s="80"/>
      <c r="DW5" s="80"/>
      <c r="DX5" s="80"/>
      <c r="DY5" s="80"/>
      <c r="DZ5" s="80"/>
      <c r="EA5" s="80"/>
      <c r="EB5" s="80"/>
      <c r="EC5" s="80"/>
      <c r="ED5" s="80"/>
      <c r="EE5" s="80"/>
      <c r="EF5" s="80"/>
      <c r="EG5" s="80"/>
      <c r="EH5" s="80"/>
      <c r="EI5" s="80"/>
      <c r="EJ5" s="80"/>
      <c r="EK5" s="80"/>
      <c r="EL5" s="80"/>
      <c r="EM5" s="80"/>
      <c r="EN5" s="80"/>
      <c r="EO5" s="80"/>
      <c r="EP5" s="80"/>
      <c r="EQ5" s="80"/>
      <c r="ER5" s="80"/>
      <c r="ES5" s="80"/>
      <c r="ET5" s="80"/>
      <c r="EU5" s="80"/>
      <c r="EV5" s="80"/>
      <c r="EW5" s="80"/>
      <c r="EX5" s="80"/>
      <c r="EY5" s="80"/>
      <c r="EZ5" s="80"/>
      <c r="FA5" s="80"/>
      <c r="FB5" s="80"/>
      <c r="FC5" s="80"/>
      <c r="FD5" s="80"/>
      <c r="FE5" s="80"/>
      <c r="FF5" s="80"/>
      <c r="FG5" s="80"/>
      <c r="FH5" s="80"/>
      <c r="FI5" s="80"/>
      <c r="FJ5" s="80"/>
      <c r="FK5" s="80"/>
      <c r="FL5" s="80"/>
      <c r="FM5" s="80"/>
      <c r="FN5" s="80"/>
      <c r="FO5" s="80"/>
      <c r="FP5" s="80"/>
      <c r="FQ5" s="80"/>
      <c r="FR5" s="80"/>
      <c r="FS5" s="80"/>
      <c r="FT5" s="80"/>
      <c r="FU5" s="80"/>
      <c r="FV5" s="80"/>
      <c r="FW5" s="80"/>
      <c r="FX5" s="80"/>
      <c r="FY5" s="80"/>
      <c r="FZ5" s="80"/>
      <c r="GA5" s="80"/>
      <c r="GB5" s="80"/>
      <c r="GC5" s="80"/>
      <c r="GD5" s="80"/>
      <c r="GE5" s="80"/>
      <c r="GF5" s="80"/>
      <c r="GG5" s="80"/>
      <c r="GH5" s="80"/>
      <c r="GI5" s="80"/>
      <c r="GJ5" s="80"/>
      <c r="GK5" s="80"/>
      <c r="GL5" s="80"/>
      <c r="GM5" s="80"/>
      <c r="GN5" s="80"/>
      <c r="GO5" s="80"/>
      <c r="GP5" s="80"/>
      <c r="GQ5" s="80"/>
      <c r="GR5" s="80"/>
      <c r="GS5" s="80"/>
      <c r="GT5" s="80"/>
      <c r="GU5" s="80"/>
      <c r="GV5" s="80"/>
      <c r="GW5" s="80"/>
      <c r="GX5" s="80"/>
      <c r="GY5" s="80"/>
      <c r="GZ5" s="80"/>
      <c r="HA5" s="80"/>
      <c r="HB5" s="80"/>
      <c r="HC5" s="80"/>
      <c r="HD5" s="80"/>
      <c r="HE5" s="80"/>
      <c r="HF5" s="80"/>
      <c r="HG5" s="80"/>
      <c r="HH5" s="80"/>
      <c r="HI5" s="80"/>
      <c r="HJ5" s="80"/>
      <c r="HK5" s="80"/>
      <c r="HL5" s="80"/>
      <c r="HM5" s="80"/>
      <c r="HN5" s="80"/>
      <c r="HO5" s="80"/>
      <c r="HP5" s="80"/>
      <c r="HQ5" s="80"/>
      <c r="HR5" s="80"/>
      <c r="HS5" s="80"/>
      <c r="HT5" s="80"/>
      <c r="HU5" s="80"/>
      <c r="HV5" s="80"/>
      <c r="HW5" s="80"/>
      <c r="HX5" s="80"/>
      <c r="HY5" s="80"/>
      <c r="HZ5" s="80"/>
      <c r="IA5" s="80"/>
      <c r="IB5" s="80"/>
      <c r="IC5" s="80"/>
      <c r="ID5" s="80"/>
      <c r="IE5" s="80"/>
      <c r="IF5" s="80"/>
      <c r="IG5" s="80"/>
      <c r="IH5" s="80"/>
      <c r="II5" s="80"/>
      <c r="IJ5" s="80"/>
      <c r="IK5" s="80"/>
      <c r="IL5" s="80"/>
      <c r="IM5" s="80"/>
    </row>
    <row r="6" s="172" customFormat="1" ht="24.75" customHeight="1" spans="1:247">
      <c r="A6" s="39"/>
      <c r="B6" s="39"/>
      <c r="C6" s="134"/>
      <c r="D6" s="134"/>
      <c r="E6" s="134"/>
      <c r="F6" s="134"/>
      <c r="G6" s="134"/>
      <c r="H6" s="134"/>
      <c r="I6" s="134"/>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80"/>
      <c r="GA6" s="80"/>
      <c r="GB6" s="80"/>
      <c r="GC6" s="80"/>
      <c r="GD6" s="80"/>
      <c r="GE6" s="80"/>
      <c r="GF6" s="80"/>
      <c r="GG6" s="80"/>
      <c r="GH6" s="80"/>
      <c r="GI6" s="80"/>
      <c r="GJ6" s="80"/>
      <c r="GK6" s="80"/>
      <c r="GL6" s="80"/>
      <c r="GM6" s="80"/>
      <c r="GN6" s="80"/>
      <c r="GO6" s="80"/>
      <c r="GP6" s="80"/>
      <c r="GQ6" s="80"/>
      <c r="GR6" s="80"/>
      <c r="GS6" s="80"/>
      <c r="GT6" s="80"/>
      <c r="GU6" s="80"/>
      <c r="GV6" s="80"/>
      <c r="GW6" s="80"/>
      <c r="GX6" s="80"/>
      <c r="GY6" s="80"/>
      <c r="GZ6" s="80"/>
      <c r="HA6" s="80"/>
      <c r="HB6" s="80"/>
      <c r="HC6" s="80"/>
      <c r="HD6" s="80"/>
      <c r="HE6" s="80"/>
      <c r="HF6" s="80"/>
      <c r="HG6" s="80"/>
      <c r="HH6" s="80"/>
      <c r="HI6" s="80"/>
      <c r="HJ6" s="80"/>
      <c r="HK6" s="80"/>
      <c r="HL6" s="80"/>
      <c r="HM6" s="80"/>
      <c r="HN6" s="80"/>
      <c r="HO6" s="80"/>
      <c r="HP6" s="80"/>
      <c r="HQ6" s="80"/>
      <c r="HR6" s="80"/>
      <c r="HS6" s="80"/>
      <c r="HT6" s="80"/>
      <c r="HU6" s="80"/>
      <c r="HV6" s="80"/>
      <c r="HW6" s="80"/>
      <c r="HX6" s="80"/>
      <c r="HY6" s="80"/>
      <c r="HZ6" s="80"/>
      <c r="IA6" s="80"/>
      <c r="IB6" s="80"/>
      <c r="IC6" s="80"/>
      <c r="ID6" s="80"/>
      <c r="IE6" s="80"/>
      <c r="IF6" s="80"/>
      <c r="IG6" s="80"/>
      <c r="IH6" s="80"/>
      <c r="II6" s="80"/>
      <c r="IJ6" s="80"/>
      <c r="IK6" s="80"/>
      <c r="IL6" s="80"/>
      <c r="IM6" s="80"/>
    </row>
    <row r="7" s="173" customFormat="1" ht="23.25" customHeight="1" spans="1:247">
      <c r="A7" s="177"/>
      <c r="B7" s="117">
        <f>B8+B13+B39</f>
        <v>2337.23</v>
      </c>
      <c r="C7" s="117">
        <f>C8+C13+C39</f>
        <v>2337.23</v>
      </c>
      <c r="D7" s="117">
        <f>D8+D13+D39</f>
        <v>2137.23</v>
      </c>
      <c r="E7" s="117">
        <f>E8+E24+E32</f>
        <v>0</v>
      </c>
      <c r="F7" s="117"/>
      <c r="G7" s="117"/>
      <c r="H7" s="117"/>
      <c r="I7" s="180"/>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c r="AY7" s="181"/>
      <c r="AZ7" s="181"/>
      <c r="BA7" s="181"/>
      <c r="BB7" s="181"/>
      <c r="BC7" s="181"/>
      <c r="BD7" s="181"/>
      <c r="BE7" s="181"/>
      <c r="BF7" s="181"/>
      <c r="BG7" s="181"/>
      <c r="BH7" s="181"/>
      <c r="BI7" s="181"/>
      <c r="BJ7" s="181"/>
      <c r="BK7" s="181"/>
      <c r="BL7" s="181"/>
      <c r="BM7" s="181"/>
      <c r="BN7" s="181"/>
      <c r="BO7" s="181"/>
      <c r="BP7" s="181"/>
      <c r="BQ7" s="181"/>
      <c r="BR7" s="181"/>
      <c r="BS7" s="181"/>
      <c r="BT7" s="181"/>
      <c r="BU7" s="181"/>
      <c r="BV7" s="181"/>
      <c r="BW7" s="181"/>
      <c r="BX7" s="181"/>
      <c r="BY7" s="181"/>
      <c r="BZ7" s="181"/>
      <c r="CA7" s="181"/>
      <c r="CB7" s="181"/>
      <c r="CC7" s="181"/>
      <c r="CD7" s="181"/>
      <c r="CE7" s="181"/>
      <c r="CF7" s="181"/>
      <c r="CG7" s="181"/>
      <c r="CH7" s="181"/>
      <c r="CI7" s="181"/>
      <c r="CJ7" s="181"/>
      <c r="CK7" s="181"/>
      <c r="CL7" s="181"/>
      <c r="CM7" s="181"/>
      <c r="CN7" s="181"/>
      <c r="CO7" s="181"/>
      <c r="CP7" s="181"/>
      <c r="CQ7" s="181"/>
      <c r="CR7" s="181"/>
      <c r="CS7" s="181"/>
      <c r="CT7" s="181"/>
      <c r="CU7" s="181"/>
      <c r="CV7" s="181"/>
      <c r="CW7" s="181"/>
      <c r="CX7" s="181"/>
      <c r="CY7" s="181"/>
      <c r="CZ7" s="181"/>
      <c r="DA7" s="181"/>
      <c r="DB7" s="181"/>
      <c r="DC7" s="181"/>
      <c r="DD7" s="181"/>
      <c r="DE7" s="181"/>
      <c r="DF7" s="181"/>
      <c r="DG7" s="181"/>
      <c r="DH7" s="181"/>
      <c r="DI7" s="181"/>
      <c r="DJ7" s="181"/>
      <c r="DK7" s="181"/>
      <c r="DL7" s="181"/>
      <c r="DM7" s="181"/>
      <c r="DN7" s="181"/>
      <c r="DO7" s="181"/>
      <c r="DP7" s="181"/>
      <c r="DQ7" s="181"/>
      <c r="DR7" s="181"/>
      <c r="DS7" s="181"/>
      <c r="DT7" s="181"/>
      <c r="DU7" s="181"/>
      <c r="DV7" s="181"/>
      <c r="DW7" s="181"/>
      <c r="DX7" s="181"/>
      <c r="DY7" s="181"/>
      <c r="DZ7" s="181"/>
      <c r="EA7" s="181"/>
      <c r="EB7" s="181"/>
      <c r="EC7" s="181"/>
      <c r="ED7" s="181"/>
      <c r="EE7" s="181"/>
      <c r="EF7" s="181"/>
      <c r="EG7" s="181"/>
      <c r="EH7" s="181"/>
      <c r="EI7" s="181"/>
      <c r="EJ7" s="181"/>
      <c r="EK7" s="181"/>
      <c r="EL7" s="181"/>
      <c r="EM7" s="181"/>
      <c r="EN7" s="181"/>
      <c r="EO7" s="181"/>
      <c r="EP7" s="181"/>
      <c r="EQ7" s="181"/>
      <c r="ER7" s="181"/>
      <c r="ES7" s="181"/>
      <c r="ET7" s="181"/>
      <c r="EU7" s="181"/>
      <c r="EV7" s="181"/>
      <c r="EW7" s="181"/>
      <c r="EX7" s="181"/>
      <c r="EY7" s="181"/>
      <c r="EZ7" s="181"/>
      <c r="FA7" s="181"/>
      <c r="FB7" s="181"/>
      <c r="FC7" s="181"/>
      <c r="FD7" s="181"/>
      <c r="FE7" s="181"/>
      <c r="FF7" s="181"/>
      <c r="FG7" s="181"/>
      <c r="FH7" s="181"/>
      <c r="FI7" s="181"/>
      <c r="FJ7" s="181"/>
      <c r="FK7" s="181"/>
      <c r="FL7" s="181"/>
      <c r="FM7" s="181"/>
      <c r="FN7" s="181"/>
      <c r="FO7" s="181"/>
      <c r="FP7" s="181"/>
      <c r="FQ7" s="181"/>
      <c r="FR7" s="181"/>
      <c r="FS7" s="181"/>
      <c r="FT7" s="181"/>
      <c r="FU7" s="181"/>
      <c r="FV7" s="181"/>
      <c r="FW7" s="181"/>
      <c r="FX7" s="181"/>
      <c r="FY7" s="181"/>
      <c r="FZ7" s="181"/>
      <c r="GA7" s="181"/>
      <c r="GB7" s="181"/>
      <c r="GC7" s="181"/>
      <c r="GD7" s="181"/>
      <c r="GE7" s="181"/>
      <c r="GF7" s="181"/>
      <c r="GG7" s="181"/>
      <c r="GH7" s="181"/>
      <c r="GI7" s="181"/>
      <c r="GJ7" s="181"/>
      <c r="GK7" s="181"/>
      <c r="GL7" s="181"/>
      <c r="GM7" s="181"/>
      <c r="GN7" s="181"/>
      <c r="GO7" s="181"/>
      <c r="GP7" s="181"/>
      <c r="GQ7" s="181"/>
      <c r="GR7" s="181"/>
      <c r="GS7" s="181"/>
      <c r="GT7" s="181"/>
      <c r="GU7" s="181"/>
      <c r="GV7" s="181"/>
      <c r="GW7" s="181"/>
      <c r="GX7" s="181"/>
      <c r="GY7" s="181"/>
      <c r="GZ7" s="181"/>
      <c r="HA7" s="181"/>
      <c r="HB7" s="181"/>
      <c r="HC7" s="181"/>
      <c r="HD7" s="181"/>
      <c r="HE7" s="181"/>
      <c r="HF7" s="181"/>
      <c r="HG7" s="181"/>
      <c r="HH7" s="181"/>
      <c r="HI7" s="181"/>
      <c r="HJ7" s="181"/>
      <c r="HK7" s="181"/>
      <c r="HL7" s="181"/>
      <c r="HM7" s="181"/>
      <c r="HN7" s="181"/>
      <c r="HO7" s="181"/>
      <c r="HP7" s="181"/>
      <c r="HQ7" s="181"/>
      <c r="HR7" s="181"/>
      <c r="HS7" s="181"/>
      <c r="HT7" s="181"/>
      <c r="HU7" s="181"/>
      <c r="HV7" s="181"/>
      <c r="HW7" s="181"/>
      <c r="HX7" s="181"/>
      <c r="HY7" s="181"/>
      <c r="HZ7" s="181"/>
      <c r="IA7" s="181"/>
      <c r="IB7" s="181"/>
      <c r="IC7" s="181"/>
      <c r="ID7" s="181"/>
      <c r="IE7" s="181"/>
      <c r="IF7" s="181"/>
      <c r="IG7" s="181"/>
      <c r="IH7" s="181"/>
      <c r="II7" s="181"/>
      <c r="IJ7" s="181"/>
      <c r="IK7" s="181"/>
      <c r="IL7" s="181"/>
      <c r="IM7" s="181"/>
    </row>
    <row r="8" ht="24" customHeight="1" spans="1:247">
      <c r="A8" s="150" t="s">
        <v>40</v>
      </c>
      <c r="B8" s="117">
        <f>C8</f>
        <v>1687.34</v>
      </c>
      <c r="C8" s="117">
        <f>D8+E8</f>
        <v>1687.34</v>
      </c>
      <c r="D8" s="178">
        <f>D9+D10+D11+D12</f>
        <v>1687.34</v>
      </c>
      <c r="E8" s="178">
        <f>E9+E10+E11+E12</f>
        <v>0</v>
      </c>
      <c r="F8" s="117"/>
      <c r="G8" s="117"/>
      <c r="H8" s="117"/>
      <c r="I8" s="1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row>
    <row r="9" ht="24" customHeight="1" spans="1:247">
      <c r="A9" s="152" t="s">
        <v>41</v>
      </c>
      <c r="B9" s="117">
        <f t="shared" ref="B9:B23" si="0">C9</f>
        <v>1212.55</v>
      </c>
      <c r="C9" s="117">
        <f>D9+E9+F9</f>
        <v>1212.55</v>
      </c>
      <c r="D9" s="178">
        <f>702.42+45.65+23.47+336.87+58.54+45.6</f>
        <v>1212.55</v>
      </c>
      <c r="E9" s="178"/>
      <c r="F9" s="117"/>
      <c r="G9" s="117"/>
      <c r="H9" s="117"/>
      <c r="I9" s="1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row>
    <row r="10" ht="24" customHeight="1" spans="1:247">
      <c r="A10" s="152" t="s">
        <v>42</v>
      </c>
      <c r="B10" s="117">
        <f t="shared" si="0"/>
        <v>271.79</v>
      </c>
      <c r="C10" s="117">
        <f>D10+E10+F10</f>
        <v>271.79</v>
      </c>
      <c r="D10" s="178">
        <f>78.08+182.96+3.15+7.6</f>
        <v>271.79</v>
      </c>
      <c r="E10" s="178"/>
      <c r="F10" s="117"/>
      <c r="G10" s="117"/>
      <c r="H10" s="117"/>
      <c r="I10" s="1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row>
    <row r="11" ht="24" customHeight="1" spans="1:247">
      <c r="A11" s="152" t="s">
        <v>43</v>
      </c>
      <c r="B11" s="117">
        <f t="shared" si="0"/>
        <v>130.13</v>
      </c>
      <c r="C11" s="117">
        <f>D11+E11+F11</f>
        <v>130.13</v>
      </c>
      <c r="D11" s="178">
        <v>130.13</v>
      </c>
      <c r="E11" s="178"/>
      <c r="F11" s="117"/>
      <c r="G11" s="117"/>
      <c r="H11" s="117"/>
      <c r="I11" s="1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c r="IM11" s="80"/>
    </row>
    <row r="12" ht="24" customHeight="1" spans="1:247">
      <c r="A12" s="152" t="s">
        <v>44</v>
      </c>
      <c r="B12" s="117">
        <f t="shared" si="0"/>
        <v>72.87</v>
      </c>
      <c r="C12" s="117">
        <f>D12+E12+F12</f>
        <v>72.87</v>
      </c>
      <c r="D12" s="178">
        <v>72.87</v>
      </c>
      <c r="E12" s="178"/>
      <c r="F12" s="117"/>
      <c r="G12" s="117"/>
      <c r="H12" s="117"/>
      <c r="I12" s="1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row>
    <row r="13" ht="24" customHeight="1" spans="1:247">
      <c r="A13" s="150" t="s">
        <v>45</v>
      </c>
      <c r="B13" s="117">
        <f t="shared" si="0"/>
        <v>547.29</v>
      </c>
      <c r="C13" s="117">
        <f>C14+C15+C16+C17+C18+C19+C20+C21+C22+C23</f>
        <v>547.29</v>
      </c>
      <c r="D13" s="117">
        <f t="shared" ref="D13:E13" si="1">D14+D15+D16+D17+D18+D19+D20+D21+D22+D23</f>
        <v>347.29</v>
      </c>
      <c r="E13" s="117">
        <f t="shared" si="1"/>
        <v>200</v>
      </c>
      <c r="F13" s="117"/>
      <c r="G13" s="117"/>
      <c r="H13" s="117"/>
      <c r="I13" s="1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row>
    <row r="14" ht="24" customHeight="1" spans="1:247">
      <c r="A14" s="152" t="s">
        <v>46</v>
      </c>
      <c r="B14" s="117">
        <f t="shared" si="0"/>
        <v>78.38</v>
      </c>
      <c r="C14" s="117">
        <f t="shared" ref="C14:C23" si="2">D14+E14+F14</f>
        <v>78.38</v>
      </c>
      <c r="D14" s="178">
        <f>2+1+23.38+2</f>
        <v>28.38</v>
      </c>
      <c r="E14" s="178">
        <f>30+20</f>
        <v>50</v>
      </c>
      <c r="F14" s="117"/>
      <c r="G14" s="117"/>
      <c r="H14" s="117"/>
      <c r="I14" s="1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row>
    <row r="15" ht="24" customHeight="1" spans="1:247">
      <c r="A15" s="152" t="s">
        <v>47</v>
      </c>
      <c r="B15" s="117">
        <f t="shared" ref="B15:B23" si="3">C15</f>
        <v>1.67</v>
      </c>
      <c r="C15" s="117">
        <f t="shared" si="2"/>
        <v>1.67</v>
      </c>
      <c r="D15" s="178">
        <f>1.67</f>
        <v>1.67</v>
      </c>
      <c r="E15" s="178"/>
      <c r="F15" s="117"/>
      <c r="G15" s="117"/>
      <c r="H15" s="117"/>
      <c r="I15" s="1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0"/>
      <c r="CZ15" s="80"/>
      <c r="DA15" s="80"/>
      <c r="DB15" s="80"/>
      <c r="DC15" s="80"/>
      <c r="DD15" s="80"/>
      <c r="DE15" s="80"/>
      <c r="DF15" s="80"/>
      <c r="DG15" s="80"/>
      <c r="DH15" s="80"/>
      <c r="DI15" s="80"/>
      <c r="DJ15" s="80"/>
      <c r="DK15" s="80"/>
      <c r="DL15" s="80"/>
      <c r="DM15" s="80"/>
      <c r="DN15" s="80"/>
      <c r="DO15" s="80"/>
      <c r="DP15" s="80"/>
      <c r="DQ15" s="80"/>
      <c r="DR15" s="80"/>
      <c r="DS15" s="80"/>
      <c r="DT15" s="80"/>
      <c r="DU15" s="80"/>
      <c r="DV15" s="80"/>
      <c r="DW15" s="80"/>
      <c r="DX15" s="80"/>
      <c r="DY15" s="80"/>
      <c r="DZ15" s="80"/>
      <c r="EA15" s="80"/>
      <c r="EB15" s="80"/>
      <c r="EC15" s="80"/>
      <c r="ED15" s="80"/>
      <c r="EE15" s="80"/>
      <c r="EF15" s="80"/>
      <c r="EG15" s="80"/>
      <c r="EH15" s="80"/>
      <c r="EI15" s="80"/>
      <c r="EJ15" s="80"/>
      <c r="EK15" s="80"/>
      <c r="EL15" s="80"/>
      <c r="EM15" s="80"/>
      <c r="EN15" s="80"/>
      <c r="EO15" s="80"/>
      <c r="EP15" s="80"/>
      <c r="EQ15" s="80"/>
      <c r="ER15" s="80"/>
      <c r="ES15" s="80"/>
      <c r="ET15" s="80"/>
      <c r="EU15" s="80"/>
      <c r="EV15" s="80"/>
      <c r="EW15" s="80"/>
      <c r="EX15" s="80"/>
      <c r="EY15" s="80"/>
      <c r="EZ15" s="80"/>
      <c r="FA15" s="80"/>
      <c r="FB15" s="80"/>
      <c r="FC15" s="80"/>
      <c r="FD15" s="80"/>
      <c r="FE15" s="80"/>
      <c r="FF15" s="80"/>
      <c r="FG15" s="80"/>
      <c r="FH15" s="80"/>
      <c r="FI15" s="80"/>
      <c r="FJ15" s="80"/>
      <c r="FK15" s="80"/>
      <c r="FL15" s="80"/>
      <c r="FM15" s="80"/>
      <c r="FN15" s="80"/>
      <c r="FO15" s="80"/>
      <c r="FP15" s="80"/>
      <c r="FQ15" s="80"/>
      <c r="FR15" s="80"/>
      <c r="FS15" s="80"/>
      <c r="FT15" s="80"/>
      <c r="FU15" s="80"/>
      <c r="FV15" s="80"/>
      <c r="FW15" s="80"/>
      <c r="FX15" s="80"/>
      <c r="FY15" s="80"/>
      <c r="FZ15" s="80"/>
      <c r="GA15" s="80"/>
      <c r="GB15" s="80"/>
      <c r="GC15" s="80"/>
      <c r="GD15" s="80"/>
      <c r="GE15" s="80"/>
      <c r="GF15" s="80"/>
      <c r="GG15" s="80"/>
      <c r="GH15" s="80"/>
      <c r="GI15" s="80"/>
      <c r="GJ15" s="80"/>
      <c r="GK15" s="80"/>
      <c r="GL15" s="80"/>
      <c r="GM15" s="80"/>
      <c r="GN15" s="80"/>
      <c r="GO15" s="80"/>
      <c r="GP15" s="80"/>
      <c r="GQ15" s="80"/>
      <c r="GR15" s="80"/>
      <c r="GS15" s="80"/>
      <c r="GT15" s="80"/>
      <c r="GU15" s="80"/>
      <c r="GV15" s="80"/>
      <c r="GW15" s="80"/>
      <c r="GX15" s="80"/>
      <c r="GY15" s="80"/>
      <c r="GZ15" s="80"/>
      <c r="HA15" s="80"/>
      <c r="HB15" s="80"/>
      <c r="HC15" s="80"/>
      <c r="HD15" s="80"/>
      <c r="HE15" s="80"/>
      <c r="HF15" s="80"/>
      <c r="HG15" s="80"/>
      <c r="HH15" s="80"/>
      <c r="HI15" s="80"/>
      <c r="HJ15" s="80"/>
      <c r="HK15" s="80"/>
      <c r="HL15" s="80"/>
      <c r="HM15" s="80"/>
      <c r="HN15" s="80"/>
      <c r="HO15" s="80"/>
      <c r="HP15" s="80"/>
      <c r="HQ15" s="80"/>
      <c r="HR15" s="80"/>
      <c r="HS15" s="80"/>
      <c r="HT15" s="80"/>
      <c r="HU15" s="80"/>
      <c r="HV15" s="80"/>
      <c r="HW15" s="80"/>
      <c r="HX15" s="80"/>
      <c r="HY15" s="80"/>
      <c r="HZ15" s="80"/>
      <c r="IA15" s="80"/>
      <c r="IB15" s="80"/>
      <c r="IC15" s="80"/>
      <c r="ID15" s="80"/>
      <c r="IE15" s="80"/>
      <c r="IF15" s="80"/>
      <c r="IG15" s="80"/>
      <c r="IH15" s="80"/>
      <c r="II15" s="80"/>
      <c r="IJ15" s="80"/>
      <c r="IK15" s="80"/>
      <c r="IL15" s="80"/>
      <c r="IM15" s="80"/>
    </row>
    <row r="16" ht="24" customHeight="1" spans="1:247">
      <c r="A16" s="152" t="s">
        <v>48</v>
      </c>
      <c r="B16" s="117">
        <f t="shared" si="3"/>
        <v>2.5</v>
      </c>
      <c r="C16" s="117">
        <f t="shared" si="2"/>
        <v>2.5</v>
      </c>
      <c r="D16" s="178">
        <f>2.5</f>
        <v>2.5</v>
      </c>
      <c r="E16" s="178"/>
      <c r="F16" s="117"/>
      <c r="G16" s="117"/>
      <c r="H16" s="117"/>
      <c r="I16" s="1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c r="EN16" s="80"/>
      <c r="EO16" s="80"/>
      <c r="EP16" s="80"/>
      <c r="EQ16" s="80"/>
      <c r="ER16" s="80"/>
      <c r="ES16" s="80"/>
      <c r="ET16" s="80"/>
      <c r="EU16" s="80"/>
      <c r="EV16" s="80"/>
      <c r="EW16" s="80"/>
      <c r="EX16" s="80"/>
      <c r="EY16" s="80"/>
      <c r="EZ16" s="80"/>
      <c r="FA16" s="80"/>
      <c r="FB16" s="80"/>
      <c r="FC16" s="80"/>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row>
    <row r="17" ht="24" customHeight="1" spans="1:247">
      <c r="A17" s="152" t="s">
        <v>49</v>
      </c>
      <c r="B17" s="117">
        <f t="shared" si="3"/>
        <v>0</v>
      </c>
      <c r="C17" s="117">
        <f t="shared" si="2"/>
        <v>0</v>
      </c>
      <c r="D17" s="178"/>
      <c r="E17" s="178"/>
      <c r="F17" s="117"/>
      <c r="G17" s="117"/>
      <c r="H17" s="117"/>
      <c r="I17" s="1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row>
    <row r="18" ht="24" customHeight="1" spans="1:247">
      <c r="A18" s="152" t="s">
        <v>50</v>
      </c>
      <c r="B18" s="117">
        <f t="shared" si="3"/>
        <v>127.5</v>
      </c>
      <c r="C18" s="117">
        <f t="shared" si="2"/>
        <v>127.5</v>
      </c>
      <c r="D18" s="178">
        <f>62.5+5+10</f>
        <v>77.5</v>
      </c>
      <c r="E18" s="178">
        <f>20+30</f>
        <v>50</v>
      </c>
      <c r="F18" s="117"/>
      <c r="G18" s="117"/>
      <c r="H18" s="117"/>
      <c r="I18" s="1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c r="DM18" s="80"/>
      <c r="DN18" s="80"/>
      <c r="DO18" s="80"/>
      <c r="DP18" s="80"/>
      <c r="DQ18" s="80"/>
      <c r="DR18" s="80"/>
      <c r="DS18" s="80"/>
      <c r="DT18" s="80"/>
      <c r="DU18" s="80"/>
      <c r="DV18" s="80"/>
      <c r="DW18" s="80"/>
      <c r="DX18" s="80"/>
      <c r="DY18" s="80"/>
      <c r="DZ18" s="80"/>
      <c r="EA18" s="80"/>
      <c r="EB18" s="80"/>
      <c r="EC18" s="80"/>
      <c r="ED18" s="80"/>
      <c r="EE18" s="80"/>
      <c r="EF18" s="80"/>
      <c r="EG18" s="80"/>
      <c r="EH18" s="80"/>
      <c r="EI18" s="80"/>
      <c r="EJ18" s="80"/>
      <c r="EK18" s="80"/>
      <c r="EL18" s="80"/>
      <c r="EM18" s="80"/>
      <c r="EN18" s="80"/>
      <c r="EO18" s="80"/>
      <c r="EP18" s="80"/>
      <c r="EQ18" s="80"/>
      <c r="ER18" s="80"/>
      <c r="ES18" s="80"/>
      <c r="ET18" s="80"/>
      <c r="EU18" s="80"/>
      <c r="EV18" s="80"/>
      <c r="EW18" s="80"/>
      <c r="EX18" s="80"/>
      <c r="EY18" s="80"/>
      <c r="EZ18" s="80"/>
      <c r="FA18" s="80"/>
      <c r="FB18" s="80"/>
      <c r="FC18" s="80"/>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row>
    <row r="19" ht="24" customHeight="1" spans="1:247">
      <c r="A19" s="152" t="s">
        <v>51</v>
      </c>
      <c r="B19" s="117">
        <f t="shared" si="3"/>
        <v>0.84</v>
      </c>
      <c r="C19" s="117">
        <f t="shared" si="2"/>
        <v>0.84</v>
      </c>
      <c r="D19" s="178">
        <v>0.84</v>
      </c>
      <c r="E19" s="178"/>
      <c r="F19" s="117"/>
      <c r="G19" s="117"/>
      <c r="H19" s="117"/>
      <c r="I19" s="1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row>
    <row r="20" ht="24" customHeight="1" spans="1:247">
      <c r="A20" s="152" t="s">
        <v>52</v>
      </c>
      <c r="B20" s="117">
        <f t="shared" si="3"/>
        <v>0</v>
      </c>
      <c r="C20" s="117">
        <f t="shared" si="2"/>
        <v>0</v>
      </c>
      <c r="D20" s="178"/>
      <c r="E20" s="178"/>
      <c r="F20" s="117"/>
      <c r="G20" s="117"/>
      <c r="H20" s="117"/>
      <c r="I20" s="1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c r="DG20" s="80"/>
      <c r="DH20" s="80"/>
      <c r="DI20" s="80"/>
      <c r="DJ20" s="80"/>
      <c r="DK20" s="80"/>
      <c r="DL20" s="80"/>
      <c r="DM20" s="80"/>
      <c r="DN20" s="80"/>
      <c r="DO20" s="80"/>
      <c r="DP20" s="80"/>
      <c r="DQ20" s="80"/>
      <c r="DR20" s="80"/>
      <c r="DS20" s="80"/>
      <c r="DT20" s="80"/>
      <c r="DU20" s="80"/>
      <c r="DV20" s="80"/>
      <c r="DW20" s="80"/>
      <c r="DX20" s="80"/>
      <c r="DY20" s="80"/>
      <c r="DZ20" s="80"/>
      <c r="EA20" s="80"/>
      <c r="EB20" s="80"/>
      <c r="EC20" s="80"/>
      <c r="ED20" s="80"/>
      <c r="EE20" s="80"/>
      <c r="EF20" s="80"/>
      <c r="EG20" s="80"/>
      <c r="EH20" s="80"/>
      <c r="EI20" s="80"/>
      <c r="EJ20" s="80"/>
      <c r="EK20" s="80"/>
      <c r="EL20" s="80"/>
      <c r="EM20" s="80"/>
      <c r="EN20" s="80"/>
      <c r="EO20" s="80"/>
      <c r="EP20" s="80"/>
      <c r="EQ20" s="80"/>
      <c r="ER20" s="80"/>
      <c r="ES20" s="80"/>
      <c r="ET20" s="80"/>
      <c r="EU20" s="80"/>
      <c r="EV20" s="80"/>
      <c r="EW20" s="80"/>
      <c r="EX20" s="80"/>
      <c r="EY20" s="80"/>
      <c r="EZ20" s="80"/>
      <c r="FA20" s="80"/>
      <c r="FB20" s="80"/>
      <c r="FC20" s="8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c r="IH20" s="80"/>
      <c r="II20" s="80"/>
      <c r="IJ20" s="80"/>
      <c r="IK20" s="80"/>
      <c r="IL20" s="80"/>
      <c r="IM20" s="80"/>
    </row>
    <row r="21" ht="24" customHeight="1" spans="1:247">
      <c r="A21" s="152" t="s">
        <v>53</v>
      </c>
      <c r="B21" s="117">
        <f t="shared" si="3"/>
        <v>84.3</v>
      </c>
      <c r="C21" s="117">
        <f t="shared" si="2"/>
        <v>84.3</v>
      </c>
      <c r="D21" s="178">
        <f>2+32.3</f>
        <v>34.3</v>
      </c>
      <c r="E21" s="178">
        <f>20+30</f>
        <v>50</v>
      </c>
      <c r="F21" s="117"/>
      <c r="G21" s="117"/>
      <c r="H21" s="117"/>
      <c r="I21" s="1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0"/>
      <c r="CZ21" s="80"/>
      <c r="DA21" s="80"/>
      <c r="DB21" s="80"/>
      <c r="DC21" s="80"/>
      <c r="DD21" s="80"/>
      <c r="DE21" s="80"/>
      <c r="DF21" s="80"/>
      <c r="DG21" s="80"/>
      <c r="DH21" s="80"/>
      <c r="DI21" s="80"/>
      <c r="DJ21" s="80"/>
      <c r="DK21" s="80"/>
      <c r="DL21" s="80"/>
      <c r="DM21" s="80"/>
      <c r="DN21" s="80"/>
      <c r="DO21" s="80"/>
      <c r="DP21" s="80"/>
      <c r="DQ21" s="80"/>
      <c r="DR21" s="80"/>
      <c r="DS21" s="80"/>
      <c r="DT21" s="80"/>
      <c r="DU21" s="80"/>
      <c r="DV21" s="80"/>
      <c r="DW21" s="80"/>
      <c r="DX21" s="80"/>
      <c r="DY21" s="80"/>
      <c r="DZ21" s="80"/>
      <c r="EA21" s="80"/>
      <c r="EB21" s="80"/>
      <c r="EC21" s="80"/>
      <c r="ED21" s="80"/>
      <c r="EE21" s="80"/>
      <c r="EF21" s="80"/>
      <c r="EG21" s="80"/>
      <c r="EH21" s="80"/>
      <c r="EI21" s="80"/>
      <c r="EJ21" s="80"/>
      <c r="EK21" s="80"/>
      <c r="EL21" s="80"/>
      <c r="EM21" s="80"/>
      <c r="EN21" s="80"/>
      <c r="EO21" s="80"/>
      <c r="EP21" s="80"/>
      <c r="EQ21" s="80"/>
      <c r="ER21" s="80"/>
      <c r="ES21" s="80"/>
      <c r="ET21" s="80"/>
      <c r="EU21" s="80"/>
      <c r="EV21" s="80"/>
      <c r="EW21" s="80"/>
      <c r="EX21" s="80"/>
      <c r="EY21" s="80"/>
      <c r="EZ21" s="80"/>
      <c r="FA21" s="80"/>
      <c r="FB21" s="80"/>
      <c r="FC21" s="80"/>
      <c r="FD21" s="80"/>
      <c r="FE21" s="80"/>
      <c r="FF21" s="80"/>
      <c r="FG21" s="80"/>
      <c r="FH21" s="80"/>
      <c r="FI21" s="80"/>
      <c r="FJ21" s="80"/>
      <c r="FK21" s="80"/>
      <c r="FL21" s="80"/>
      <c r="FM21" s="80"/>
      <c r="FN21" s="80"/>
      <c r="FO21" s="80"/>
      <c r="FP21" s="80"/>
      <c r="FQ21" s="80"/>
      <c r="FR21" s="80"/>
      <c r="FS21" s="80"/>
      <c r="FT21" s="80"/>
      <c r="FU21" s="80"/>
      <c r="FV21" s="80"/>
      <c r="FW21" s="80"/>
      <c r="FX21" s="80"/>
      <c r="FY21" s="80"/>
      <c r="FZ21" s="80"/>
      <c r="GA21" s="80"/>
      <c r="GB21" s="80"/>
      <c r="GC21" s="80"/>
      <c r="GD21" s="80"/>
      <c r="GE21" s="80"/>
      <c r="GF21" s="80"/>
      <c r="GG21" s="80"/>
      <c r="GH21" s="80"/>
      <c r="GI21" s="80"/>
      <c r="GJ21" s="80"/>
      <c r="GK21" s="80"/>
      <c r="GL21" s="80"/>
      <c r="GM21" s="80"/>
      <c r="GN21" s="80"/>
      <c r="GO21" s="80"/>
      <c r="GP21" s="80"/>
      <c r="GQ21" s="80"/>
      <c r="GR21" s="80"/>
      <c r="GS21" s="80"/>
      <c r="GT21" s="80"/>
      <c r="GU21" s="80"/>
      <c r="GV21" s="80"/>
      <c r="GW21" s="80"/>
      <c r="GX21" s="80"/>
      <c r="GY21" s="80"/>
      <c r="GZ21" s="80"/>
      <c r="HA21" s="80"/>
      <c r="HB21" s="80"/>
      <c r="HC21" s="80"/>
      <c r="HD21" s="80"/>
      <c r="HE21" s="80"/>
      <c r="HF21" s="80"/>
      <c r="HG21" s="80"/>
      <c r="HH21" s="80"/>
      <c r="HI21" s="80"/>
      <c r="HJ21" s="80"/>
      <c r="HK21" s="80"/>
      <c r="HL21" s="80"/>
      <c r="HM21" s="80"/>
      <c r="HN21" s="80"/>
      <c r="HO21" s="80"/>
      <c r="HP21" s="80"/>
      <c r="HQ21" s="80"/>
      <c r="HR21" s="80"/>
      <c r="HS21" s="80"/>
      <c r="HT21" s="80"/>
      <c r="HU21" s="80"/>
      <c r="HV21" s="80"/>
      <c r="HW21" s="80"/>
      <c r="HX21" s="80"/>
      <c r="HY21" s="80"/>
      <c r="HZ21" s="80"/>
      <c r="IA21" s="80"/>
      <c r="IB21" s="80"/>
      <c r="IC21" s="80"/>
      <c r="ID21" s="80"/>
      <c r="IE21" s="80"/>
      <c r="IF21" s="80"/>
      <c r="IG21" s="80"/>
      <c r="IH21" s="80"/>
      <c r="II21" s="80"/>
      <c r="IJ21" s="80"/>
      <c r="IK21" s="80"/>
      <c r="IL21" s="80"/>
      <c r="IM21" s="80"/>
    </row>
    <row r="22" ht="24" customHeight="1" spans="1:247">
      <c r="A22" s="152" t="s">
        <v>54</v>
      </c>
      <c r="B22" s="117">
        <f t="shared" si="3"/>
        <v>0</v>
      </c>
      <c r="C22" s="117">
        <f t="shared" si="2"/>
        <v>0</v>
      </c>
      <c r="D22" s="178"/>
      <c r="E22" s="178"/>
      <c r="F22" s="117"/>
      <c r="G22" s="117"/>
      <c r="H22" s="117"/>
      <c r="I22" s="1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0"/>
      <c r="CZ22" s="80"/>
      <c r="DA22" s="80"/>
      <c r="DB22" s="80"/>
      <c r="DC22" s="80"/>
      <c r="DD22" s="80"/>
      <c r="DE22" s="80"/>
      <c r="DF22" s="80"/>
      <c r="DG22" s="80"/>
      <c r="DH22" s="80"/>
      <c r="DI22" s="80"/>
      <c r="DJ22" s="80"/>
      <c r="DK22" s="80"/>
      <c r="DL22" s="80"/>
      <c r="DM22" s="80"/>
      <c r="DN22" s="80"/>
      <c r="DO22" s="80"/>
      <c r="DP22" s="80"/>
      <c r="DQ22" s="80"/>
      <c r="DR22" s="80"/>
      <c r="DS22" s="80"/>
      <c r="DT22" s="80"/>
      <c r="DU22" s="80"/>
      <c r="DV22" s="80"/>
      <c r="DW22" s="80"/>
      <c r="DX22" s="80"/>
      <c r="DY22" s="80"/>
      <c r="DZ22" s="80"/>
      <c r="EA22" s="80"/>
      <c r="EB22" s="80"/>
      <c r="EC22" s="80"/>
      <c r="ED22" s="80"/>
      <c r="EE22" s="80"/>
      <c r="EF22" s="80"/>
      <c r="EG22" s="80"/>
      <c r="EH22" s="80"/>
      <c r="EI22" s="80"/>
      <c r="EJ22" s="80"/>
      <c r="EK22" s="80"/>
      <c r="EL22" s="80"/>
      <c r="EM22" s="80"/>
      <c r="EN22" s="80"/>
      <c r="EO22" s="80"/>
      <c r="EP22" s="80"/>
      <c r="EQ22" s="80"/>
      <c r="ER22" s="80"/>
      <c r="ES22" s="80"/>
      <c r="ET22" s="80"/>
      <c r="EU22" s="80"/>
      <c r="EV22" s="80"/>
      <c r="EW22" s="80"/>
      <c r="EX22" s="80"/>
      <c r="EY22" s="80"/>
      <c r="EZ22" s="80"/>
      <c r="FA22" s="80"/>
      <c r="FB22" s="80"/>
      <c r="FC22" s="80"/>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c r="GP22" s="80"/>
      <c r="GQ22" s="80"/>
      <c r="GR22" s="80"/>
      <c r="GS22" s="80"/>
      <c r="GT22" s="80"/>
      <c r="GU22" s="80"/>
      <c r="GV22" s="80"/>
      <c r="GW22" s="80"/>
      <c r="GX22" s="80"/>
      <c r="GY22" s="80"/>
      <c r="GZ22" s="80"/>
      <c r="HA22" s="80"/>
      <c r="HB22" s="80"/>
      <c r="HC22" s="80"/>
      <c r="HD22" s="80"/>
      <c r="HE22" s="80"/>
      <c r="HF22" s="80"/>
      <c r="HG22" s="80"/>
      <c r="HH22" s="80"/>
      <c r="HI22" s="80"/>
      <c r="HJ22" s="80"/>
      <c r="HK22" s="80"/>
      <c r="HL22" s="80"/>
      <c r="HM22" s="80"/>
      <c r="HN22" s="80"/>
      <c r="HO22" s="80"/>
      <c r="HP22" s="80"/>
      <c r="HQ22" s="80"/>
      <c r="HR22" s="80"/>
      <c r="HS22" s="80"/>
      <c r="HT22" s="80"/>
      <c r="HU22" s="80"/>
      <c r="HV22" s="80"/>
      <c r="HW22" s="80"/>
      <c r="HX22" s="80"/>
      <c r="HY22" s="80"/>
      <c r="HZ22" s="80"/>
      <c r="IA22" s="80"/>
      <c r="IB22" s="80"/>
      <c r="IC22" s="80"/>
      <c r="ID22" s="80"/>
      <c r="IE22" s="80"/>
      <c r="IF22" s="80"/>
      <c r="IG22" s="80"/>
      <c r="IH22" s="80"/>
      <c r="II22" s="80"/>
      <c r="IJ22" s="80"/>
      <c r="IK22" s="80"/>
      <c r="IL22" s="80"/>
      <c r="IM22" s="80"/>
    </row>
    <row r="23" ht="24" customHeight="1" spans="1:247">
      <c r="A23" s="152" t="s">
        <v>55</v>
      </c>
      <c r="B23" s="117">
        <f t="shared" si="3"/>
        <v>252.1</v>
      </c>
      <c r="C23" s="117">
        <f t="shared" si="2"/>
        <v>252.1</v>
      </c>
      <c r="D23" s="179">
        <f>129.36+10+2+5.01+21.71+4.9+18.34+0.17+0.09+10.02+0.5</f>
        <v>202.1</v>
      </c>
      <c r="E23" s="179">
        <f>30+20</f>
        <v>50</v>
      </c>
      <c r="F23" s="179"/>
      <c r="G23" s="179"/>
      <c r="H23" s="179"/>
      <c r="I23" s="179"/>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80"/>
      <c r="DC23" s="80"/>
      <c r="DD23" s="80"/>
      <c r="DE23" s="80"/>
      <c r="DF23" s="80"/>
      <c r="DG23" s="80"/>
      <c r="DH23" s="80"/>
      <c r="DI23" s="80"/>
      <c r="DJ23" s="80"/>
      <c r="DK23" s="80"/>
      <c r="DL23" s="80"/>
      <c r="DM23" s="80"/>
      <c r="DN23" s="80"/>
      <c r="DO23" s="80"/>
      <c r="DP23" s="80"/>
      <c r="DQ23" s="80"/>
      <c r="DR23" s="80"/>
      <c r="DS23" s="80"/>
      <c r="DT23" s="80"/>
      <c r="DU23" s="80"/>
      <c r="DV23" s="80"/>
      <c r="DW23" s="80"/>
      <c r="DX23" s="80"/>
      <c r="DY23" s="80"/>
      <c r="DZ23" s="80"/>
      <c r="EA23" s="80"/>
      <c r="EB23" s="80"/>
      <c r="EC23" s="80"/>
      <c r="ED23" s="80"/>
      <c r="EE23" s="80"/>
      <c r="EF23" s="80"/>
      <c r="EG23" s="80"/>
      <c r="EH23" s="80"/>
      <c r="EI23" s="80"/>
      <c r="EJ23" s="80"/>
      <c r="EK23" s="80"/>
      <c r="EL23" s="80"/>
      <c r="EM23" s="80"/>
      <c r="EN23" s="80"/>
      <c r="EO23" s="80"/>
      <c r="EP23" s="80"/>
      <c r="EQ23" s="80"/>
      <c r="ER23" s="80"/>
      <c r="ES23" s="80"/>
      <c r="ET23" s="80"/>
      <c r="EU23" s="80"/>
      <c r="EV23" s="80"/>
      <c r="EW23" s="80"/>
      <c r="EX23" s="80"/>
      <c r="EY23" s="80"/>
      <c r="EZ23" s="80"/>
      <c r="FA23" s="80"/>
      <c r="FB23" s="80"/>
      <c r="FC23" s="80"/>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c r="GG23" s="80"/>
      <c r="GH23" s="80"/>
      <c r="GI23" s="80"/>
      <c r="GJ23" s="80"/>
      <c r="GK23" s="80"/>
      <c r="GL23" s="80"/>
      <c r="GM23" s="80"/>
      <c r="GN23" s="80"/>
      <c r="GO23" s="80"/>
      <c r="GP23" s="80"/>
      <c r="GQ23" s="80"/>
      <c r="GR23" s="80"/>
      <c r="GS23" s="80"/>
      <c r="GT23" s="80"/>
      <c r="GU23" s="80"/>
      <c r="GV23" s="80"/>
      <c r="GW23" s="80"/>
      <c r="GX23" s="80"/>
      <c r="GY23" s="80"/>
      <c r="GZ23" s="80"/>
      <c r="HA23" s="80"/>
      <c r="HB23" s="80"/>
      <c r="HC23" s="80"/>
      <c r="HD23" s="80"/>
      <c r="HE23" s="80"/>
      <c r="HF23" s="80"/>
      <c r="HG23" s="80"/>
      <c r="HH23" s="80"/>
      <c r="HI23" s="80"/>
      <c r="HJ23" s="80"/>
      <c r="HK23" s="80"/>
      <c r="HL23" s="80"/>
      <c r="HM23" s="80"/>
      <c r="HN23" s="80"/>
      <c r="HO23" s="80"/>
      <c r="HP23" s="80"/>
      <c r="HQ23" s="80"/>
      <c r="HR23" s="80"/>
      <c r="HS23" s="80"/>
      <c r="HT23" s="80"/>
      <c r="HU23" s="80"/>
      <c r="HV23" s="80"/>
      <c r="HW23" s="80"/>
      <c r="HX23" s="80"/>
      <c r="HY23" s="80"/>
      <c r="HZ23" s="80"/>
      <c r="IA23" s="80"/>
      <c r="IB23" s="80"/>
      <c r="IC23" s="80"/>
      <c r="ID23" s="80"/>
      <c r="IE23" s="80"/>
      <c r="IF23" s="80"/>
      <c r="IG23" s="80"/>
      <c r="IH23" s="80"/>
      <c r="II23" s="80"/>
      <c r="IJ23" s="80"/>
      <c r="IK23" s="80"/>
      <c r="IL23" s="80"/>
      <c r="IM23" s="80"/>
    </row>
    <row r="24" ht="24" customHeight="1" spans="1:247">
      <c r="A24" s="150" t="s">
        <v>56</v>
      </c>
      <c r="B24" s="179"/>
      <c r="C24" s="179"/>
      <c r="D24" s="179"/>
      <c r="E24" s="179"/>
      <c r="F24" s="179"/>
      <c r="G24" s="179"/>
      <c r="H24" s="179"/>
      <c r="I24" s="179"/>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c r="DG24" s="80"/>
      <c r="DH24" s="80"/>
      <c r="DI24" s="80"/>
      <c r="DJ24" s="80"/>
      <c r="DK24" s="80"/>
      <c r="DL24" s="80"/>
      <c r="DM24" s="80"/>
      <c r="DN24" s="80"/>
      <c r="DO24" s="80"/>
      <c r="DP24" s="80"/>
      <c r="DQ24" s="80"/>
      <c r="DR24" s="80"/>
      <c r="DS24" s="80"/>
      <c r="DT24" s="80"/>
      <c r="DU24" s="80"/>
      <c r="DV24" s="80"/>
      <c r="DW24" s="80"/>
      <c r="DX24" s="80"/>
      <c r="DY24" s="80"/>
      <c r="DZ24" s="80"/>
      <c r="EA24" s="80"/>
      <c r="EB24" s="80"/>
      <c r="EC24" s="80"/>
      <c r="ED24" s="80"/>
      <c r="EE24" s="80"/>
      <c r="EF24" s="80"/>
      <c r="EG24" s="80"/>
      <c r="EH24" s="80"/>
      <c r="EI24" s="80"/>
      <c r="EJ24" s="80"/>
      <c r="EK24" s="80"/>
      <c r="EL24" s="80"/>
      <c r="EM24" s="80"/>
      <c r="EN24" s="80"/>
      <c r="EO24" s="80"/>
      <c r="EP24" s="80"/>
      <c r="EQ24" s="80"/>
      <c r="ER24" s="80"/>
      <c r="ES24" s="80"/>
      <c r="ET24" s="80"/>
      <c r="EU24" s="80"/>
      <c r="EV24" s="80"/>
      <c r="EW24" s="80"/>
      <c r="EX24" s="80"/>
      <c r="EY24" s="80"/>
      <c r="EZ24" s="80"/>
      <c r="FA24" s="80"/>
      <c r="FB24" s="80"/>
      <c r="FC24" s="80"/>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P24" s="80"/>
      <c r="HQ24" s="80"/>
      <c r="HR24" s="80"/>
      <c r="HS24" s="80"/>
      <c r="HT24" s="80"/>
      <c r="HU24" s="80"/>
      <c r="HV24" s="80"/>
      <c r="HW24" s="80"/>
      <c r="HX24" s="80"/>
      <c r="HY24" s="80"/>
      <c r="HZ24" s="80"/>
      <c r="IA24" s="80"/>
      <c r="IB24" s="80"/>
      <c r="IC24" s="80"/>
      <c r="ID24" s="80"/>
      <c r="IE24" s="80"/>
      <c r="IF24" s="80"/>
      <c r="IG24" s="80"/>
      <c r="IH24" s="80"/>
      <c r="II24" s="80"/>
      <c r="IJ24" s="80"/>
      <c r="IK24" s="80"/>
      <c r="IL24" s="80"/>
      <c r="IM24" s="80"/>
    </row>
    <row r="25" ht="24" customHeight="1" spans="1:247">
      <c r="A25" s="152" t="s">
        <v>57</v>
      </c>
      <c r="B25" s="179"/>
      <c r="C25" s="179"/>
      <c r="D25" s="179"/>
      <c r="E25" s="179"/>
      <c r="F25" s="179"/>
      <c r="G25" s="179"/>
      <c r="H25" s="179"/>
      <c r="I25" s="179"/>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0"/>
      <c r="CZ25" s="80"/>
      <c r="DA25" s="80"/>
      <c r="DB25" s="80"/>
      <c r="DC25" s="80"/>
      <c r="DD25" s="80"/>
      <c r="DE25" s="80"/>
      <c r="DF25" s="80"/>
      <c r="DG25" s="80"/>
      <c r="DH25" s="80"/>
      <c r="DI25" s="80"/>
      <c r="DJ25" s="80"/>
      <c r="DK25" s="80"/>
      <c r="DL25" s="80"/>
      <c r="DM25" s="80"/>
      <c r="DN25" s="80"/>
      <c r="DO25" s="80"/>
      <c r="DP25" s="80"/>
      <c r="DQ25" s="80"/>
      <c r="DR25" s="80"/>
      <c r="DS25" s="80"/>
      <c r="DT25" s="80"/>
      <c r="DU25" s="80"/>
      <c r="DV25" s="80"/>
      <c r="DW25" s="80"/>
      <c r="DX25" s="80"/>
      <c r="DY25" s="80"/>
      <c r="DZ25" s="80"/>
      <c r="EA25" s="80"/>
      <c r="EB25" s="80"/>
      <c r="EC25" s="80"/>
      <c r="ED25" s="80"/>
      <c r="EE25" s="80"/>
      <c r="EF25" s="80"/>
      <c r="EG25" s="80"/>
      <c r="EH25" s="80"/>
      <c r="EI25" s="80"/>
      <c r="EJ25" s="80"/>
      <c r="EK25" s="80"/>
      <c r="EL25" s="80"/>
      <c r="EM25" s="80"/>
      <c r="EN25" s="80"/>
      <c r="EO25" s="80"/>
      <c r="EP25" s="80"/>
      <c r="EQ25" s="80"/>
      <c r="ER25" s="80"/>
      <c r="ES25" s="80"/>
      <c r="ET25" s="80"/>
      <c r="EU25" s="80"/>
      <c r="EV25" s="80"/>
      <c r="EW25" s="80"/>
      <c r="EX25" s="80"/>
      <c r="EY25" s="80"/>
      <c r="EZ25" s="80"/>
      <c r="FA25" s="80"/>
      <c r="FB25" s="80"/>
      <c r="FC25" s="80"/>
      <c r="FD25" s="80"/>
      <c r="FE25" s="80"/>
      <c r="FF25" s="80"/>
      <c r="FG25" s="80"/>
      <c r="FH25" s="80"/>
      <c r="FI25" s="80"/>
      <c r="FJ25" s="80"/>
      <c r="FK25" s="80"/>
      <c r="FL25" s="80"/>
      <c r="FM25" s="80"/>
      <c r="FN25" s="80"/>
      <c r="FO25" s="80"/>
      <c r="FP25" s="80"/>
      <c r="FQ25" s="80"/>
      <c r="FR25" s="80"/>
      <c r="FS25" s="80"/>
      <c r="FT25" s="80"/>
      <c r="FU25" s="80"/>
      <c r="FV25" s="80"/>
      <c r="FW25" s="80"/>
      <c r="FX25" s="80"/>
      <c r="FY25" s="80"/>
      <c r="FZ25" s="80"/>
      <c r="GA25" s="80"/>
      <c r="GB25" s="80"/>
      <c r="GC25" s="80"/>
      <c r="GD25" s="80"/>
      <c r="GE25" s="80"/>
      <c r="GF25" s="80"/>
      <c r="GG25" s="80"/>
      <c r="GH25" s="80"/>
      <c r="GI25" s="80"/>
      <c r="GJ25" s="80"/>
      <c r="GK25" s="80"/>
      <c r="GL25" s="80"/>
      <c r="GM25" s="80"/>
      <c r="GN25" s="80"/>
      <c r="GO25" s="80"/>
      <c r="GP25" s="80"/>
      <c r="GQ25" s="80"/>
      <c r="GR25" s="80"/>
      <c r="GS25" s="80"/>
      <c r="GT25" s="80"/>
      <c r="GU25" s="80"/>
      <c r="GV25" s="80"/>
      <c r="GW25" s="80"/>
      <c r="GX25" s="80"/>
      <c r="GY25" s="80"/>
      <c r="GZ25" s="80"/>
      <c r="HA25" s="80"/>
      <c r="HB25" s="80"/>
      <c r="HC25" s="80"/>
      <c r="HD25" s="80"/>
      <c r="HE25" s="80"/>
      <c r="HF25" s="80"/>
      <c r="HG25" s="80"/>
      <c r="HH25" s="80"/>
      <c r="HI25" s="80"/>
      <c r="HJ25" s="80"/>
      <c r="HK25" s="80"/>
      <c r="HL25" s="80"/>
      <c r="HM25" s="80"/>
      <c r="HN25" s="80"/>
      <c r="HO25" s="80"/>
      <c r="HP25" s="80"/>
      <c r="HQ25" s="80"/>
      <c r="HR25" s="80"/>
      <c r="HS25" s="80"/>
      <c r="HT25" s="80"/>
      <c r="HU25" s="80"/>
      <c r="HV25" s="80"/>
      <c r="HW25" s="80"/>
      <c r="HX25" s="80"/>
      <c r="HY25" s="80"/>
      <c r="HZ25" s="80"/>
      <c r="IA25" s="80"/>
      <c r="IB25" s="80"/>
      <c r="IC25" s="80"/>
      <c r="ID25" s="80"/>
      <c r="IE25" s="80"/>
      <c r="IF25" s="80"/>
      <c r="IG25" s="80"/>
      <c r="IH25" s="80"/>
      <c r="II25" s="80"/>
      <c r="IJ25" s="80"/>
      <c r="IK25" s="80"/>
      <c r="IL25" s="80"/>
      <c r="IM25" s="80"/>
    </row>
    <row r="26" ht="24" customHeight="1" spans="1:247">
      <c r="A26" s="152" t="s">
        <v>58</v>
      </c>
      <c r="B26" s="179"/>
      <c r="C26" s="179"/>
      <c r="D26" s="179"/>
      <c r="E26" s="179"/>
      <c r="F26" s="179"/>
      <c r="G26" s="179"/>
      <c r="H26" s="179"/>
      <c r="I26" s="179"/>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0"/>
      <c r="CZ26" s="80"/>
      <c r="DA26" s="80"/>
      <c r="DB26" s="80"/>
      <c r="DC26" s="80"/>
      <c r="DD26" s="80"/>
      <c r="DE26" s="80"/>
      <c r="DF26" s="80"/>
      <c r="DG26" s="80"/>
      <c r="DH26" s="80"/>
      <c r="DI26" s="80"/>
      <c r="DJ26" s="80"/>
      <c r="DK26" s="80"/>
      <c r="DL26" s="80"/>
      <c r="DM26" s="80"/>
      <c r="DN26" s="80"/>
      <c r="DO26" s="80"/>
      <c r="DP26" s="80"/>
      <c r="DQ26" s="80"/>
      <c r="DR26" s="80"/>
      <c r="DS26" s="80"/>
      <c r="DT26" s="80"/>
      <c r="DU26" s="80"/>
      <c r="DV26" s="80"/>
      <c r="DW26" s="80"/>
      <c r="DX26" s="80"/>
      <c r="DY26" s="80"/>
      <c r="DZ26" s="80"/>
      <c r="EA26" s="80"/>
      <c r="EB26" s="80"/>
      <c r="EC26" s="80"/>
      <c r="ED26" s="80"/>
      <c r="EE26" s="80"/>
      <c r="EF26" s="80"/>
      <c r="EG26" s="80"/>
      <c r="EH26" s="80"/>
      <c r="EI26" s="80"/>
      <c r="EJ26" s="80"/>
      <c r="EK26" s="80"/>
      <c r="EL26" s="80"/>
      <c r="EM26" s="80"/>
      <c r="EN26" s="80"/>
      <c r="EO26" s="80"/>
      <c r="EP26" s="80"/>
      <c r="EQ26" s="80"/>
      <c r="ER26" s="80"/>
      <c r="ES26" s="80"/>
      <c r="ET26" s="80"/>
      <c r="EU26" s="80"/>
      <c r="EV26" s="80"/>
      <c r="EW26" s="80"/>
      <c r="EX26" s="80"/>
      <c r="EY26" s="80"/>
      <c r="EZ26" s="80"/>
      <c r="FA26" s="80"/>
      <c r="FB26" s="80"/>
      <c r="FC26" s="80"/>
      <c r="FD26" s="80"/>
      <c r="FE26" s="80"/>
      <c r="FF26" s="80"/>
      <c r="FG26" s="80"/>
      <c r="FH26" s="80"/>
      <c r="FI26" s="80"/>
      <c r="FJ26" s="80"/>
      <c r="FK26" s="80"/>
      <c r="FL26" s="80"/>
      <c r="FM26" s="80"/>
      <c r="FN26" s="80"/>
      <c r="FO26" s="80"/>
      <c r="FP26" s="80"/>
      <c r="FQ26" s="80"/>
      <c r="FR26" s="80"/>
      <c r="FS26" s="80"/>
      <c r="FT26" s="80"/>
      <c r="FU26" s="80"/>
      <c r="FV26" s="80"/>
      <c r="FW26" s="80"/>
      <c r="FX26" s="80"/>
      <c r="FY26" s="80"/>
      <c r="FZ26" s="80"/>
      <c r="GA26" s="80"/>
      <c r="GB26" s="80"/>
      <c r="GC26" s="80"/>
      <c r="GD26" s="80"/>
      <c r="GE26" s="80"/>
      <c r="GF26" s="80"/>
      <c r="GG26" s="80"/>
      <c r="GH26" s="80"/>
      <c r="GI26" s="80"/>
      <c r="GJ26" s="80"/>
      <c r="GK26" s="80"/>
      <c r="GL26" s="80"/>
      <c r="GM26" s="80"/>
      <c r="GN26" s="80"/>
      <c r="GO26" s="80"/>
      <c r="GP26" s="80"/>
      <c r="GQ26" s="80"/>
      <c r="GR26" s="80"/>
      <c r="GS26" s="80"/>
      <c r="GT26" s="80"/>
      <c r="GU26" s="80"/>
      <c r="GV26" s="80"/>
      <c r="GW26" s="80"/>
      <c r="GX26" s="80"/>
      <c r="GY26" s="80"/>
      <c r="GZ26" s="80"/>
      <c r="HA26" s="80"/>
      <c r="HB26" s="80"/>
      <c r="HC26" s="80"/>
      <c r="HD26" s="80"/>
      <c r="HE26" s="80"/>
      <c r="HF26" s="80"/>
      <c r="HG26" s="80"/>
      <c r="HH26" s="80"/>
      <c r="HI26" s="80"/>
      <c r="HJ26" s="80"/>
      <c r="HK26" s="80"/>
      <c r="HL26" s="80"/>
      <c r="HM26" s="80"/>
      <c r="HN26" s="80"/>
      <c r="HO26" s="80"/>
      <c r="HP26" s="80"/>
      <c r="HQ26" s="80"/>
      <c r="HR26" s="80"/>
      <c r="HS26" s="80"/>
      <c r="HT26" s="80"/>
      <c r="HU26" s="80"/>
      <c r="HV26" s="80"/>
      <c r="HW26" s="80"/>
      <c r="HX26" s="80"/>
      <c r="HY26" s="80"/>
      <c r="HZ26" s="80"/>
      <c r="IA26" s="80"/>
      <c r="IB26" s="80"/>
      <c r="IC26" s="80"/>
      <c r="ID26" s="80"/>
      <c r="IE26" s="80"/>
      <c r="IF26" s="80"/>
      <c r="IG26" s="80"/>
      <c r="IH26" s="80"/>
      <c r="II26" s="80"/>
      <c r="IJ26" s="80"/>
      <c r="IK26" s="80"/>
      <c r="IL26" s="80"/>
      <c r="IM26" s="80"/>
    </row>
    <row r="27" ht="24" customHeight="1" spans="1:247">
      <c r="A27" s="152" t="s">
        <v>59</v>
      </c>
      <c r="B27" s="179"/>
      <c r="C27" s="179"/>
      <c r="D27" s="179"/>
      <c r="E27" s="179"/>
      <c r="F27" s="179"/>
      <c r="G27" s="179"/>
      <c r="H27" s="179"/>
      <c r="I27" s="179"/>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c r="DB27" s="80"/>
      <c r="DC27" s="80"/>
      <c r="DD27" s="80"/>
      <c r="DE27" s="80"/>
      <c r="DF27" s="80"/>
      <c r="DG27" s="80"/>
      <c r="DH27" s="80"/>
      <c r="DI27" s="80"/>
      <c r="DJ27" s="80"/>
      <c r="DK27" s="80"/>
      <c r="DL27" s="80"/>
      <c r="DM27" s="80"/>
      <c r="DN27" s="80"/>
      <c r="DO27" s="80"/>
      <c r="DP27" s="80"/>
      <c r="DQ27" s="80"/>
      <c r="DR27" s="80"/>
      <c r="DS27" s="80"/>
      <c r="DT27" s="80"/>
      <c r="DU27" s="80"/>
      <c r="DV27" s="80"/>
      <c r="DW27" s="80"/>
      <c r="DX27" s="80"/>
      <c r="DY27" s="80"/>
      <c r="DZ27" s="80"/>
      <c r="EA27" s="80"/>
      <c r="EB27" s="80"/>
      <c r="EC27" s="80"/>
      <c r="ED27" s="80"/>
      <c r="EE27" s="80"/>
      <c r="EF27" s="80"/>
      <c r="EG27" s="80"/>
      <c r="EH27" s="80"/>
      <c r="EI27" s="80"/>
      <c r="EJ27" s="80"/>
      <c r="EK27" s="80"/>
      <c r="EL27" s="80"/>
      <c r="EM27" s="80"/>
      <c r="EN27" s="80"/>
      <c r="EO27" s="80"/>
      <c r="EP27" s="80"/>
      <c r="EQ27" s="80"/>
      <c r="ER27" s="80"/>
      <c r="ES27" s="80"/>
      <c r="ET27" s="80"/>
      <c r="EU27" s="80"/>
      <c r="EV27" s="80"/>
      <c r="EW27" s="80"/>
      <c r="EX27" s="80"/>
      <c r="EY27" s="80"/>
      <c r="EZ27" s="80"/>
      <c r="FA27" s="80"/>
      <c r="FB27" s="80"/>
      <c r="FC27" s="80"/>
      <c r="FD27" s="80"/>
      <c r="FE27" s="80"/>
      <c r="FF27" s="80"/>
      <c r="FG27" s="80"/>
      <c r="FH27" s="80"/>
      <c r="FI27" s="80"/>
      <c r="FJ27" s="80"/>
      <c r="FK27" s="80"/>
      <c r="FL27" s="80"/>
      <c r="FM27" s="80"/>
      <c r="FN27" s="80"/>
      <c r="FO27" s="80"/>
      <c r="FP27" s="80"/>
      <c r="FQ27" s="80"/>
      <c r="FR27" s="80"/>
      <c r="FS27" s="80"/>
      <c r="FT27" s="80"/>
      <c r="FU27" s="80"/>
      <c r="FV27" s="80"/>
      <c r="FW27" s="80"/>
      <c r="FX27" s="80"/>
      <c r="FY27" s="80"/>
      <c r="FZ27" s="80"/>
      <c r="GA27" s="80"/>
      <c r="GB27" s="80"/>
      <c r="GC27" s="80"/>
      <c r="GD27" s="80"/>
      <c r="GE27" s="80"/>
      <c r="GF27" s="80"/>
      <c r="GG27" s="80"/>
      <c r="GH27" s="80"/>
      <c r="GI27" s="80"/>
      <c r="GJ27" s="80"/>
      <c r="GK27" s="80"/>
      <c r="GL27" s="80"/>
      <c r="GM27" s="80"/>
      <c r="GN27" s="80"/>
      <c r="GO27" s="80"/>
      <c r="GP27" s="80"/>
      <c r="GQ27" s="80"/>
      <c r="GR27" s="80"/>
      <c r="GS27" s="80"/>
      <c r="GT27" s="80"/>
      <c r="GU27" s="80"/>
      <c r="GV27" s="80"/>
      <c r="GW27" s="80"/>
      <c r="GX27" s="80"/>
      <c r="GY27" s="80"/>
      <c r="GZ27" s="80"/>
      <c r="HA27" s="80"/>
      <c r="HB27" s="80"/>
      <c r="HC27" s="80"/>
      <c r="HD27" s="80"/>
      <c r="HE27" s="80"/>
      <c r="HF27" s="80"/>
      <c r="HG27" s="80"/>
      <c r="HH27" s="80"/>
      <c r="HI27" s="80"/>
      <c r="HJ27" s="80"/>
      <c r="HK27" s="80"/>
      <c r="HL27" s="80"/>
      <c r="HM27" s="80"/>
      <c r="HN27" s="80"/>
      <c r="HO27" s="80"/>
      <c r="HP27" s="80"/>
      <c r="HQ27" s="80"/>
      <c r="HR27" s="80"/>
      <c r="HS27" s="80"/>
      <c r="HT27" s="80"/>
      <c r="HU27" s="80"/>
      <c r="HV27" s="80"/>
      <c r="HW27" s="80"/>
      <c r="HX27" s="80"/>
      <c r="HY27" s="80"/>
      <c r="HZ27" s="80"/>
      <c r="IA27" s="80"/>
      <c r="IB27" s="80"/>
      <c r="IC27" s="80"/>
      <c r="ID27" s="80"/>
      <c r="IE27" s="80"/>
      <c r="IF27" s="80"/>
      <c r="IG27" s="80"/>
      <c r="IH27" s="80"/>
      <c r="II27" s="80"/>
      <c r="IJ27" s="80"/>
      <c r="IK27" s="80"/>
      <c r="IL27" s="80"/>
      <c r="IM27" s="80"/>
    </row>
    <row r="28" ht="24" customHeight="1" spans="1:247">
      <c r="A28" s="152" t="s">
        <v>60</v>
      </c>
      <c r="B28" s="179"/>
      <c r="C28" s="179"/>
      <c r="D28" s="179"/>
      <c r="E28" s="179"/>
      <c r="F28" s="179"/>
      <c r="G28" s="179"/>
      <c r="H28" s="179"/>
      <c r="I28" s="179"/>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c r="EN28" s="80"/>
      <c r="EO28" s="80"/>
      <c r="EP28" s="80"/>
      <c r="EQ28" s="80"/>
      <c r="ER28" s="80"/>
      <c r="ES28" s="80"/>
      <c r="ET28" s="80"/>
      <c r="EU28" s="80"/>
      <c r="EV28" s="80"/>
      <c r="EW28" s="80"/>
      <c r="EX28" s="80"/>
      <c r="EY28" s="80"/>
      <c r="EZ28" s="80"/>
      <c r="FA28" s="80"/>
      <c r="FB28" s="80"/>
      <c r="FC28" s="80"/>
      <c r="FD28" s="80"/>
      <c r="FE28" s="80"/>
      <c r="FF28" s="80"/>
      <c r="FG28" s="80"/>
      <c r="FH28" s="80"/>
      <c r="FI28" s="80"/>
      <c r="FJ28" s="80"/>
      <c r="FK28" s="80"/>
      <c r="FL28" s="80"/>
      <c r="FM28" s="80"/>
      <c r="FN28" s="80"/>
      <c r="FO28" s="80"/>
      <c r="FP28" s="80"/>
      <c r="FQ28" s="80"/>
      <c r="FR28" s="80"/>
      <c r="FS28" s="80"/>
      <c r="FT28" s="80"/>
      <c r="FU28" s="80"/>
      <c r="FV28" s="80"/>
      <c r="FW28" s="80"/>
      <c r="FX28" s="80"/>
      <c r="FY28" s="80"/>
      <c r="FZ28" s="80"/>
      <c r="GA28" s="80"/>
      <c r="GB28" s="80"/>
      <c r="GC28" s="80"/>
      <c r="GD28" s="80"/>
      <c r="GE28" s="80"/>
      <c r="GF28" s="80"/>
      <c r="GG28" s="80"/>
      <c r="GH28" s="80"/>
      <c r="GI28" s="80"/>
      <c r="GJ28" s="80"/>
      <c r="GK28" s="80"/>
      <c r="GL28" s="80"/>
      <c r="GM28" s="80"/>
      <c r="GN28" s="80"/>
      <c r="GO28" s="80"/>
      <c r="GP28" s="80"/>
      <c r="GQ28" s="80"/>
      <c r="GR28" s="80"/>
      <c r="GS28" s="80"/>
      <c r="GT28" s="80"/>
      <c r="GU28" s="80"/>
      <c r="GV28" s="80"/>
      <c r="GW28" s="80"/>
      <c r="GX28" s="80"/>
      <c r="GY28" s="80"/>
      <c r="GZ28" s="80"/>
      <c r="HA28" s="80"/>
      <c r="HB28" s="80"/>
      <c r="HC28" s="80"/>
      <c r="HD28" s="80"/>
      <c r="HE28" s="80"/>
      <c r="HF28" s="80"/>
      <c r="HG28" s="80"/>
      <c r="HH28" s="80"/>
      <c r="HI28" s="80"/>
      <c r="HJ28" s="80"/>
      <c r="HK28" s="80"/>
      <c r="HL28" s="80"/>
      <c r="HM28" s="80"/>
      <c r="HN28" s="80"/>
      <c r="HO28" s="80"/>
      <c r="HP28" s="80"/>
      <c r="HQ28" s="80"/>
      <c r="HR28" s="80"/>
      <c r="HS28" s="80"/>
      <c r="HT28" s="80"/>
      <c r="HU28" s="80"/>
      <c r="HV28" s="80"/>
      <c r="HW28" s="80"/>
      <c r="HX28" s="80"/>
      <c r="HY28" s="80"/>
      <c r="HZ28" s="80"/>
      <c r="IA28" s="80"/>
      <c r="IB28" s="80"/>
      <c r="IC28" s="80"/>
      <c r="ID28" s="80"/>
      <c r="IE28" s="80"/>
      <c r="IF28" s="80"/>
      <c r="IG28" s="80"/>
      <c r="IH28" s="80"/>
      <c r="II28" s="80"/>
      <c r="IJ28" s="80"/>
      <c r="IK28" s="80"/>
      <c r="IL28" s="80"/>
      <c r="IM28" s="80"/>
    </row>
    <row r="29" ht="24" customHeight="1" spans="1:247">
      <c r="A29" s="152" t="s">
        <v>61</v>
      </c>
      <c r="B29" s="179"/>
      <c r="C29" s="179"/>
      <c r="D29" s="179"/>
      <c r="E29" s="179"/>
      <c r="F29" s="179"/>
      <c r="G29" s="179"/>
      <c r="H29" s="179"/>
      <c r="I29" s="179"/>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c r="EN29" s="80"/>
      <c r="EO29" s="80"/>
      <c r="EP29" s="80"/>
      <c r="EQ29" s="80"/>
      <c r="ER29" s="80"/>
      <c r="ES29" s="80"/>
      <c r="ET29" s="80"/>
      <c r="EU29" s="80"/>
      <c r="EV29" s="80"/>
      <c r="EW29" s="80"/>
      <c r="EX29" s="80"/>
      <c r="EY29" s="80"/>
      <c r="EZ29" s="80"/>
      <c r="FA29" s="80"/>
      <c r="FB29" s="80"/>
      <c r="FC29" s="80"/>
      <c r="FD29" s="80"/>
      <c r="FE29" s="80"/>
      <c r="FF29" s="80"/>
      <c r="FG29" s="80"/>
      <c r="FH29" s="80"/>
      <c r="FI29" s="80"/>
      <c r="FJ29" s="80"/>
      <c r="FK29" s="80"/>
      <c r="FL29" s="80"/>
      <c r="FM29" s="80"/>
      <c r="FN29" s="80"/>
      <c r="FO29" s="80"/>
      <c r="FP29" s="80"/>
      <c r="FQ29" s="80"/>
      <c r="FR29" s="80"/>
      <c r="FS29" s="80"/>
      <c r="FT29" s="80"/>
      <c r="FU29" s="80"/>
      <c r="FV29" s="80"/>
      <c r="FW29" s="80"/>
      <c r="FX29" s="80"/>
      <c r="FY29" s="80"/>
      <c r="FZ29" s="80"/>
      <c r="GA29" s="80"/>
      <c r="GB29" s="80"/>
      <c r="GC29" s="80"/>
      <c r="GD29" s="80"/>
      <c r="GE29" s="80"/>
      <c r="GF29" s="80"/>
      <c r="GG29" s="80"/>
      <c r="GH29" s="80"/>
      <c r="GI29" s="80"/>
      <c r="GJ29" s="80"/>
      <c r="GK29" s="80"/>
      <c r="GL29" s="80"/>
      <c r="GM29" s="80"/>
      <c r="GN29" s="80"/>
      <c r="GO29" s="80"/>
      <c r="GP29" s="80"/>
      <c r="GQ29" s="80"/>
      <c r="GR29" s="80"/>
      <c r="GS29" s="80"/>
      <c r="GT29" s="80"/>
      <c r="GU29" s="80"/>
      <c r="GV29" s="80"/>
      <c r="GW29" s="80"/>
      <c r="GX29" s="80"/>
      <c r="GY29" s="80"/>
      <c r="GZ29" s="80"/>
      <c r="HA29" s="80"/>
      <c r="HB29" s="80"/>
      <c r="HC29" s="80"/>
      <c r="HD29" s="80"/>
      <c r="HE29" s="80"/>
      <c r="HF29" s="80"/>
      <c r="HG29" s="80"/>
      <c r="HH29" s="80"/>
      <c r="HI29" s="80"/>
      <c r="HJ29" s="80"/>
      <c r="HK29" s="80"/>
      <c r="HL29" s="80"/>
      <c r="HM29" s="80"/>
      <c r="HN29" s="80"/>
      <c r="HO29" s="80"/>
      <c r="HP29" s="80"/>
      <c r="HQ29" s="80"/>
      <c r="HR29" s="80"/>
      <c r="HS29" s="80"/>
      <c r="HT29" s="80"/>
      <c r="HU29" s="80"/>
      <c r="HV29" s="80"/>
      <c r="HW29" s="80"/>
      <c r="HX29" s="80"/>
      <c r="HY29" s="80"/>
      <c r="HZ29" s="80"/>
      <c r="IA29" s="80"/>
      <c r="IB29" s="80"/>
      <c r="IC29" s="80"/>
      <c r="ID29" s="80"/>
      <c r="IE29" s="80"/>
      <c r="IF29" s="80"/>
      <c r="IG29" s="80"/>
      <c r="IH29" s="80"/>
      <c r="II29" s="80"/>
      <c r="IJ29" s="80"/>
      <c r="IK29" s="80"/>
      <c r="IL29" s="80"/>
      <c r="IM29" s="80"/>
    </row>
    <row r="30" ht="24" customHeight="1" spans="1:247">
      <c r="A30" s="152" t="s">
        <v>62</v>
      </c>
      <c r="B30" s="179"/>
      <c r="C30" s="179"/>
      <c r="D30" s="179"/>
      <c r="E30" s="179"/>
      <c r="F30" s="179"/>
      <c r="G30" s="179"/>
      <c r="H30" s="179"/>
      <c r="I30" s="179"/>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c r="EN30" s="80"/>
      <c r="EO30" s="80"/>
      <c r="EP30" s="80"/>
      <c r="EQ30" s="80"/>
      <c r="ER30" s="80"/>
      <c r="ES30" s="80"/>
      <c r="ET30" s="80"/>
      <c r="EU30" s="80"/>
      <c r="EV30" s="80"/>
      <c r="EW30" s="80"/>
      <c r="EX30" s="80"/>
      <c r="EY30" s="80"/>
      <c r="EZ30" s="80"/>
      <c r="FA30" s="80"/>
      <c r="FB30" s="80"/>
      <c r="FC30" s="80"/>
      <c r="FD30" s="80"/>
      <c r="FE30" s="80"/>
      <c r="FF30" s="80"/>
      <c r="FG30" s="80"/>
      <c r="FH30" s="80"/>
      <c r="FI30" s="80"/>
      <c r="FJ30" s="80"/>
      <c r="FK30" s="80"/>
      <c r="FL30" s="80"/>
      <c r="FM30" s="80"/>
      <c r="FN30" s="80"/>
      <c r="FO30" s="80"/>
      <c r="FP30" s="80"/>
      <c r="FQ30" s="80"/>
      <c r="FR30" s="80"/>
      <c r="FS30" s="80"/>
      <c r="FT30" s="80"/>
      <c r="FU30" s="80"/>
      <c r="FV30" s="80"/>
      <c r="FW30" s="80"/>
      <c r="FX30" s="80"/>
      <c r="FY30" s="80"/>
      <c r="FZ30" s="80"/>
      <c r="GA30" s="80"/>
      <c r="GB30" s="80"/>
      <c r="GC30" s="80"/>
      <c r="GD30" s="80"/>
      <c r="GE30" s="80"/>
      <c r="GF30" s="80"/>
      <c r="GG30" s="80"/>
      <c r="GH30" s="80"/>
      <c r="GI30" s="80"/>
      <c r="GJ30" s="80"/>
      <c r="GK30" s="80"/>
      <c r="GL30" s="80"/>
      <c r="GM30" s="80"/>
      <c r="GN30" s="80"/>
      <c r="GO30" s="80"/>
      <c r="GP30" s="80"/>
      <c r="GQ30" s="80"/>
      <c r="GR30" s="80"/>
      <c r="GS30" s="80"/>
      <c r="GT30" s="80"/>
      <c r="GU30" s="80"/>
      <c r="GV30" s="80"/>
      <c r="GW30" s="80"/>
      <c r="GX30" s="80"/>
      <c r="GY30" s="80"/>
      <c r="GZ30" s="80"/>
      <c r="HA30" s="80"/>
      <c r="HB30" s="80"/>
      <c r="HC30" s="80"/>
      <c r="HD30" s="80"/>
      <c r="HE30" s="80"/>
      <c r="HF30" s="80"/>
      <c r="HG30" s="80"/>
      <c r="HH30" s="80"/>
      <c r="HI30" s="80"/>
      <c r="HJ30" s="80"/>
      <c r="HK30" s="80"/>
      <c r="HL30" s="80"/>
      <c r="HM30" s="80"/>
      <c r="HN30" s="80"/>
      <c r="HO30" s="80"/>
      <c r="HP30" s="80"/>
      <c r="HQ30" s="80"/>
      <c r="HR30" s="80"/>
      <c r="HS30" s="80"/>
      <c r="HT30" s="80"/>
      <c r="HU30" s="80"/>
      <c r="HV30" s="80"/>
      <c r="HW30" s="80"/>
      <c r="HX30" s="80"/>
      <c r="HY30" s="80"/>
      <c r="HZ30" s="80"/>
      <c r="IA30" s="80"/>
      <c r="IB30" s="80"/>
      <c r="IC30" s="80"/>
      <c r="ID30" s="80"/>
      <c r="IE30" s="80"/>
      <c r="IF30" s="80"/>
      <c r="IG30" s="80"/>
      <c r="IH30" s="80"/>
      <c r="II30" s="80"/>
      <c r="IJ30" s="80"/>
      <c r="IK30" s="80"/>
      <c r="IL30" s="80"/>
      <c r="IM30" s="80"/>
    </row>
    <row r="31" ht="24" customHeight="1" spans="1:247">
      <c r="A31" s="152" t="s">
        <v>63</v>
      </c>
      <c r="B31" s="179"/>
      <c r="C31" s="179"/>
      <c r="D31" s="179"/>
      <c r="E31" s="179"/>
      <c r="F31" s="179"/>
      <c r="G31" s="179"/>
      <c r="H31" s="179"/>
      <c r="I31" s="179"/>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c r="EN31" s="80"/>
      <c r="EO31" s="80"/>
      <c r="EP31" s="80"/>
      <c r="EQ31" s="80"/>
      <c r="ER31" s="80"/>
      <c r="ES31" s="80"/>
      <c r="ET31" s="80"/>
      <c r="EU31" s="80"/>
      <c r="EV31" s="80"/>
      <c r="EW31" s="80"/>
      <c r="EX31" s="80"/>
      <c r="EY31" s="80"/>
      <c r="EZ31" s="80"/>
      <c r="FA31" s="80"/>
      <c r="FB31" s="80"/>
      <c r="FC31" s="80"/>
      <c r="FD31" s="80"/>
      <c r="FE31" s="80"/>
      <c r="FF31" s="80"/>
      <c r="FG31" s="80"/>
      <c r="FH31" s="80"/>
      <c r="FI31" s="80"/>
      <c r="FJ31" s="80"/>
      <c r="FK31" s="80"/>
      <c r="FL31" s="80"/>
      <c r="FM31" s="80"/>
      <c r="FN31" s="80"/>
      <c r="FO31" s="80"/>
      <c r="FP31" s="80"/>
      <c r="FQ31" s="80"/>
      <c r="FR31" s="80"/>
      <c r="FS31" s="80"/>
      <c r="FT31" s="80"/>
      <c r="FU31" s="80"/>
      <c r="FV31" s="80"/>
      <c r="FW31" s="80"/>
      <c r="FX31" s="80"/>
      <c r="FY31" s="80"/>
      <c r="FZ31" s="80"/>
      <c r="GA31" s="80"/>
      <c r="GB31" s="80"/>
      <c r="GC31" s="80"/>
      <c r="GD31" s="80"/>
      <c r="GE31" s="80"/>
      <c r="GF31" s="80"/>
      <c r="GG31" s="80"/>
      <c r="GH31" s="80"/>
      <c r="GI31" s="80"/>
      <c r="GJ31" s="80"/>
      <c r="GK31" s="80"/>
      <c r="GL31" s="80"/>
      <c r="GM31" s="80"/>
      <c r="GN31" s="80"/>
      <c r="GO31" s="80"/>
      <c r="GP31" s="80"/>
      <c r="GQ31" s="80"/>
      <c r="GR31" s="80"/>
      <c r="GS31" s="80"/>
      <c r="GT31" s="80"/>
      <c r="GU31" s="80"/>
      <c r="GV31" s="80"/>
      <c r="GW31" s="80"/>
      <c r="GX31" s="80"/>
      <c r="GY31" s="80"/>
      <c r="GZ31" s="80"/>
      <c r="HA31" s="80"/>
      <c r="HB31" s="80"/>
      <c r="HC31" s="80"/>
      <c r="HD31" s="80"/>
      <c r="HE31" s="80"/>
      <c r="HF31" s="80"/>
      <c r="HG31" s="80"/>
      <c r="HH31" s="80"/>
      <c r="HI31" s="80"/>
      <c r="HJ31" s="80"/>
      <c r="HK31" s="80"/>
      <c r="HL31" s="80"/>
      <c r="HM31" s="80"/>
      <c r="HN31" s="80"/>
      <c r="HO31" s="80"/>
      <c r="HP31" s="80"/>
      <c r="HQ31" s="80"/>
      <c r="HR31" s="80"/>
      <c r="HS31" s="80"/>
      <c r="HT31" s="80"/>
      <c r="HU31" s="80"/>
      <c r="HV31" s="80"/>
      <c r="HW31" s="80"/>
      <c r="HX31" s="80"/>
      <c r="HY31" s="80"/>
      <c r="HZ31" s="80"/>
      <c r="IA31" s="80"/>
      <c r="IB31" s="80"/>
      <c r="IC31" s="80"/>
      <c r="ID31" s="80"/>
      <c r="IE31" s="80"/>
      <c r="IF31" s="80"/>
      <c r="IG31" s="80"/>
      <c r="IH31" s="80"/>
      <c r="II31" s="80"/>
      <c r="IJ31" s="80"/>
      <c r="IK31" s="80"/>
      <c r="IL31" s="80"/>
      <c r="IM31" s="80"/>
    </row>
    <row r="32" ht="24" customHeight="1" spans="1:9">
      <c r="A32" s="150" t="s">
        <v>64</v>
      </c>
      <c r="B32" s="179"/>
      <c r="C32" s="179"/>
      <c r="D32" s="179"/>
      <c r="E32" s="179"/>
      <c r="F32" s="179"/>
      <c r="G32" s="179"/>
      <c r="H32" s="179"/>
      <c r="I32" s="179"/>
    </row>
    <row r="33" ht="24" customHeight="1" spans="1:9">
      <c r="A33" s="152" t="s">
        <v>65</v>
      </c>
      <c r="B33" s="179"/>
      <c r="C33" s="179"/>
      <c r="D33" s="179"/>
      <c r="E33" s="179"/>
      <c r="F33" s="179"/>
      <c r="G33" s="179"/>
      <c r="H33" s="179"/>
      <c r="I33" s="179"/>
    </row>
    <row r="34" ht="24" customHeight="1" spans="1:9">
      <c r="A34" s="152" t="s">
        <v>66</v>
      </c>
      <c r="B34" s="179"/>
      <c r="C34" s="179"/>
      <c r="D34" s="179"/>
      <c r="E34" s="179"/>
      <c r="F34" s="179"/>
      <c r="G34" s="179"/>
      <c r="H34" s="179"/>
      <c r="I34" s="179"/>
    </row>
    <row r="35" ht="24" customHeight="1" spans="1:9">
      <c r="A35" s="152" t="s">
        <v>67</v>
      </c>
      <c r="B35" s="179"/>
      <c r="C35" s="179"/>
      <c r="D35" s="179"/>
      <c r="E35" s="179"/>
      <c r="F35" s="179"/>
      <c r="G35" s="179"/>
      <c r="H35" s="179"/>
      <c r="I35" s="179"/>
    </row>
    <row r="36" ht="24" customHeight="1" spans="1:9">
      <c r="A36" s="150" t="s">
        <v>68</v>
      </c>
      <c r="B36" s="179"/>
      <c r="C36" s="179"/>
      <c r="D36" s="179"/>
      <c r="E36" s="179"/>
      <c r="F36" s="179"/>
      <c r="G36" s="179"/>
      <c r="H36" s="179"/>
      <c r="I36" s="179"/>
    </row>
    <row r="37" ht="24" customHeight="1" spans="1:9">
      <c r="A37" s="152" t="s">
        <v>69</v>
      </c>
      <c r="B37" s="179"/>
      <c r="C37" s="179"/>
      <c r="D37" s="179"/>
      <c r="E37" s="179"/>
      <c r="F37" s="179"/>
      <c r="G37" s="179"/>
      <c r="H37" s="179"/>
      <c r="I37" s="179"/>
    </row>
    <row r="38" ht="24" customHeight="1" spans="1:9">
      <c r="A38" s="152" t="s">
        <v>70</v>
      </c>
      <c r="B38" s="179"/>
      <c r="C38" s="179"/>
      <c r="D38" s="179"/>
      <c r="E38" s="179"/>
      <c r="F38" s="179"/>
      <c r="G38" s="179"/>
      <c r="H38" s="179"/>
      <c r="I38" s="179"/>
    </row>
    <row r="39" ht="24" customHeight="1" spans="1:9">
      <c r="A39" s="150" t="s">
        <v>71</v>
      </c>
      <c r="B39" s="179">
        <f>C39</f>
        <v>102.6</v>
      </c>
      <c r="C39" s="179">
        <f>D39</f>
        <v>102.6</v>
      </c>
      <c r="D39" s="179">
        <f>D43+D44</f>
        <v>102.6</v>
      </c>
      <c r="E39" s="179"/>
      <c r="F39" s="179"/>
      <c r="G39" s="179"/>
      <c r="H39" s="179"/>
      <c r="I39" s="179"/>
    </row>
    <row r="40" ht="24" customHeight="1" spans="1:9">
      <c r="A40" s="152" t="s">
        <v>72</v>
      </c>
      <c r="B40" s="179"/>
      <c r="C40" s="179"/>
      <c r="D40" s="179"/>
      <c r="E40" s="179"/>
      <c r="F40" s="179"/>
      <c r="G40" s="179"/>
      <c r="H40" s="179"/>
      <c r="I40" s="179"/>
    </row>
    <row r="41" ht="24" customHeight="1" spans="1:9">
      <c r="A41" s="152" t="s">
        <v>73</v>
      </c>
      <c r="B41" s="179"/>
      <c r="C41" s="179"/>
      <c r="D41" s="179"/>
      <c r="E41" s="179"/>
      <c r="F41" s="179"/>
      <c r="G41" s="179"/>
      <c r="H41" s="179"/>
      <c r="I41" s="179"/>
    </row>
    <row r="42" ht="24" customHeight="1" spans="1:9">
      <c r="A42" s="152" t="s">
        <v>74</v>
      </c>
      <c r="B42" s="179"/>
      <c r="C42" s="179"/>
      <c r="D42" s="179"/>
      <c r="E42" s="179"/>
      <c r="F42" s="179"/>
      <c r="G42" s="179"/>
      <c r="H42" s="179"/>
      <c r="I42" s="179"/>
    </row>
    <row r="43" ht="24" customHeight="1" spans="1:9">
      <c r="A43" s="152" t="s">
        <v>75</v>
      </c>
      <c r="B43" s="179">
        <f>C43</f>
        <v>67.69</v>
      </c>
      <c r="C43" s="179">
        <f>D43</f>
        <v>67.69</v>
      </c>
      <c r="D43" s="179">
        <f>34.63+21.71+0.53+9+1.82</f>
        <v>67.69</v>
      </c>
      <c r="E43" s="179"/>
      <c r="F43" s="179"/>
      <c r="G43" s="179"/>
      <c r="H43" s="179"/>
      <c r="I43" s="179"/>
    </row>
    <row r="44" ht="24" customHeight="1" spans="1:9">
      <c r="A44" s="152" t="s">
        <v>76</v>
      </c>
      <c r="B44" s="179">
        <f>C44</f>
        <v>34.91</v>
      </c>
      <c r="C44" s="179">
        <f>D44</f>
        <v>34.91</v>
      </c>
      <c r="D44" s="179">
        <f>1.14+4.75+29.02</f>
        <v>34.91</v>
      </c>
      <c r="E44" s="179"/>
      <c r="F44" s="179"/>
      <c r="G44" s="179"/>
      <c r="H44" s="179"/>
      <c r="I44" s="179"/>
    </row>
  </sheetData>
  <mergeCells count="11">
    <mergeCell ref="A2:I2"/>
    <mergeCell ref="C4:F4"/>
    <mergeCell ref="A4:A6"/>
    <mergeCell ref="B4:B6"/>
    <mergeCell ref="C5:C6"/>
    <mergeCell ref="D5:D6"/>
    <mergeCell ref="E5:E6"/>
    <mergeCell ref="F5:F6"/>
    <mergeCell ref="G4:G6"/>
    <mergeCell ref="H4:H6"/>
    <mergeCell ref="I4:I6"/>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M48"/>
  <sheetViews>
    <sheetView workbookViewId="0">
      <selection activeCell="A8" sqref="A8:I40"/>
    </sheetView>
  </sheetViews>
  <sheetFormatPr defaultColWidth="9" defaultRowHeight="11.25"/>
  <cols>
    <col min="1" max="1" width="26.625" style="107" customWidth="1"/>
    <col min="2" max="5" width="12.125" style="107" customWidth="1"/>
    <col min="6" max="8" width="12.125" style="107" hidden="1" customWidth="1"/>
    <col min="9" max="9" width="12.125" style="107" customWidth="1"/>
    <col min="10" max="16384" width="9" style="107"/>
  </cols>
  <sheetData>
    <row r="1" ht="14.25" spans="1:247">
      <c r="A1" s="64" t="s">
        <v>77</v>
      </c>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c r="DM1" s="80"/>
      <c r="DN1" s="80"/>
      <c r="DO1" s="80"/>
      <c r="DP1" s="80"/>
      <c r="DQ1" s="80"/>
      <c r="DR1" s="80"/>
      <c r="DS1" s="80"/>
      <c r="DT1" s="80"/>
      <c r="DU1" s="80"/>
      <c r="DV1" s="80"/>
      <c r="DW1" s="80"/>
      <c r="DX1" s="80"/>
      <c r="DY1" s="80"/>
      <c r="DZ1" s="80"/>
      <c r="EA1" s="80"/>
      <c r="EB1" s="80"/>
      <c r="EC1" s="80"/>
      <c r="ED1" s="80"/>
      <c r="EE1" s="80"/>
      <c r="EF1" s="80"/>
      <c r="EG1" s="80"/>
      <c r="EH1" s="80"/>
      <c r="EI1" s="80"/>
      <c r="EJ1" s="80"/>
      <c r="EK1" s="80"/>
      <c r="EL1" s="80"/>
      <c r="EM1" s="80"/>
      <c r="EN1" s="80"/>
      <c r="EO1" s="80"/>
      <c r="EP1" s="80"/>
      <c r="EQ1" s="80"/>
      <c r="ER1" s="80"/>
      <c r="ES1" s="80"/>
      <c r="ET1" s="80"/>
      <c r="EU1" s="80"/>
      <c r="EV1" s="80"/>
      <c r="EW1" s="80"/>
      <c r="EX1" s="80"/>
      <c r="EY1" s="80"/>
      <c r="EZ1" s="80"/>
      <c r="FA1" s="80"/>
      <c r="FB1" s="80"/>
      <c r="FC1" s="80"/>
      <c r="FD1" s="80"/>
      <c r="FE1" s="80"/>
      <c r="FF1" s="80"/>
      <c r="FG1" s="80"/>
      <c r="FH1" s="80"/>
      <c r="FI1" s="80"/>
      <c r="FJ1" s="80"/>
      <c r="FK1" s="80"/>
      <c r="FL1" s="80"/>
      <c r="FM1" s="80"/>
      <c r="FN1" s="80"/>
      <c r="FO1" s="80"/>
      <c r="FP1" s="80"/>
      <c r="FQ1" s="80"/>
      <c r="FR1" s="80"/>
      <c r="FS1" s="80"/>
      <c r="FT1" s="80"/>
      <c r="FU1" s="80"/>
      <c r="FV1" s="80"/>
      <c r="FW1" s="80"/>
      <c r="FX1" s="80"/>
      <c r="FY1" s="80"/>
      <c r="FZ1" s="80"/>
      <c r="GA1" s="80"/>
      <c r="GB1" s="80"/>
      <c r="GC1" s="80"/>
      <c r="GD1" s="80"/>
      <c r="GE1" s="80"/>
      <c r="GF1" s="80"/>
      <c r="GG1" s="80"/>
      <c r="GH1" s="80"/>
      <c r="GI1" s="80"/>
      <c r="GJ1" s="80"/>
      <c r="GK1" s="80"/>
      <c r="GL1" s="80"/>
      <c r="GM1" s="80"/>
      <c r="GN1" s="80"/>
      <c r="GO1" s="80"/>
      <c r="GP1" s="80"/>
      <c r="GQ1" s="80"/>
      <c r="GR1" s="80"/>
      <c r="GS1" s="80"/>
      <c r="GT1" s="80"/>
      <c r="GU1" s="80"/>
      <c r="GV1" s="80"/>
      <c r="GW1" s="80"/>
      <c r="GX1" s="80"/>
      <c r="GY1" s="80"/>
      <c r="GZ1" s="80"/>
      <c r="HA1" s="80"/>
      <c r="HB1" s="80"/>
      <c r="HC1" s="80"/>
      <c r="HD1" s="80"/>
      <c r="HE1" s="80"/>
      <c r="HF1" s="80"/>
      <c r="HG1" s="80"/>
      <c r="HH1" s="80"/>
      <c r="HI1" s="80"/>
      <c r="HJ1" s="80"/>
      <c r="HK1" s="80"/>
      <c r="HL1" s="80"/>
      <c r="HM1" s="80"/>
      <c r="HN1" s="80"/>
      <c r="HO1" s="80"/>
      <c r="HP1" s="80"/>
      <c r="HQ1" s="80"/>
      <c r="HR1" s="80"/>
      <c r="HS1" s="80"/>
      <c r="HT1" s="80"/>
      <c r="HU1" s="80"/>
      <c r="HV1" s="80"/>
      <c r="HW1" s="80"/>
      <c r="HX1" s="80"/>
      <c r="HY1" s="80"/>
      <c r="HZ1" s="80"/>
      <c r="IA1" s="80"/>
      <c r="IB1" s="80"/>
      <c r="IC1" s="80"/>
      <c r="ID1" s="80"/>
      <c r="IE1" s="80"/>
      <c r="IF1" s="80"/>
      <c r="IG1" s="80"/>
      <c r="IH1" s="80"/>
      <c r="II1" s="80"/>
      <c r="IJ1" s="80"/>
      <c r="IK1" s="80"/>
      <c r="IL1" s="80"/>
      <c r="IM1" s="80"/>
    </row>
    <row r="2" ht="25.5" spans="1:247">
      <c r="A2" s="174" t="s">
        <v>78</v>
      </c>
      <c r="B2" s="175"/>
      <c r="C2" s="175"/>
      <c r="D2" s="175"/>
      <c r="E2" s="175"/>
      <c r="F2" s="175"/>
      <c r="G2" s="175"/>
      <c r="H2" s="175"/>
      <c r="I2" s="175"/>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row>
    <row r="3" ht="14.25" spans="1:247">
      <c r="A3" s="113"/>
      <c r="B3" s="113"/>
      <c r="C3" s="113"/>
      <c r="D3" s="113"/>
      <c r="E3" s="132"/>
      <c r="F3" s="132"/>
      <c r="G3" s="176"/>
      <c r="I3" s="114" t="s">
        <v>23</v>
      </c>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row>
    <row r="4" s="172" customFormat="1" ht="14.25" spans="1:247">
      <c r="A4" s="39" t="s">
        <v>39</v>
      </c>
      <c r="B4" s="39" t="s">
        <v>6</v>
      </c>
      <c r="C4" s="93" t="s">
        <v>7</v>
      </c>
      <c r="D4" s="94"/>
      <c r="E4" s="94"/>
      <c r="F4" s="94"/>
      <c r="G4" s="97" t="s">
        <v>8</v>
      </c>
      <c r="H4" s="97" t="s">
        <v>9</v>
      </c>
      <c r="I4" s="97" t="s">
        <v>10</v>
      </c>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row>
    <row r="5" s="172" customFormat="1" ht="14.25" spans="1:247">
      <c r="A5" s="39"/>
      <c r="B5" s="39"/>
      <c r="C5" s="97" t="s">
        <v>12</v>
      </c>
      <c r="D5" s="97" t="s">
        <v>13</v>
      </c>
      <c r="E5" s="97" t="s">
        <v>14</v>
      </c>
      <c r="F5" s="97" t="s">
        <v>15</v>
      </c>
      <c r="G5" s="104"/>
      <c r="H5" s="104"/>
      <c r="I5" s="104"/>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0"/>
      <c r="DA5" s="80"/>
      <c r="DB5" s="80"/>
      <c r="DC5" s="80"/>
      <c r="DD5" s="80"/>
      <c r="DE5" s="80"/>
      <c r="DF5" s="80"/>
      <c r="DG5" s="80"/>
      <c r="DH5" s="80"/>
      <c r="DI5" s="80"/>
      <c r="DJ5" s="80"/>
      <c r="DK5" s="80"/>
      <c r="DL5" s="80"/>
      <c r="DM5" s="80"/>
      <c r="DN5" s="80"/>
      <c r="DO5" s="80"/>
      <c r="DP5" s="80"/>
      <c r="DQ5" s="80"/>
      <c r="DR5" s="80"/>
      <c r="DS5" s="80"/>
      <c r="DT5" s="80"/>
      <c r="DU5" s="80"/>
      <c r="DV5" s="80"/>
      <c r="DW5" s="80"/>
      <c r="DX5" s="80"/>
      <c r="DY5" s="80"/>
      <c r="DZ5" s="80"/>
      <c r="EA5" s="80"/>
      <c r="EB5" s="80"/>
      <c r="EC5" s="80"/>
      <c r="ED5" s="80"/>
      <c r="EE5" s="80"/>
      <c r="EF5" s="80"/>
      <c r="EG5" s="80"/>
      <c r="EH5" s="80"/>
      <c r="EI5" s="80"/>
      <c r="EJ5" s="80"/>
      <c r="EK5" s="80"/>
      <c r="EL5" s="80"/>
      <c r="EM5" s="80"/>
      <c r="EN5" s="80"/>
      <c r="EO5" s="80"/>
      <c r="EP5" s="80"/>
      <c r="EQ5" s="80"/>
      <c r="ER5" s="80"/>
      <c r="ES5" s="80"/>
      <c r="ET5" s="80"/>
      <c r="EU5" s="80"/>
      <c r="EV5" s="80"/>
      <c r="EW5" s="80"/>
      <c r="EX5" s="80"/>
      <c r="EY5" s="80"/>
      <c r="EZ5" s="80"/>
      <c r="FA5" s="80"/>
      <c r="FB5" s="80"/>
      <c r="FC5" s="80"/>
      <c r="FD5" s="80"/>
      <c r="FE5" s="80"/>
      <c r="FF5" s="80"/>
      <c r="FG5" s="80"/>
      <c r="FH5" s="80"/>
      <c r="FI5" s="80"/>
      <c r="FJ5" s="80"/>
      <c r="FK5" s="80"/>
      <c r="FL5" s="80"/>
      <c r="FM5" s="80"/>
      <c r="FN5" s="80"/>
      <c r="FO5" s="80"/>
      <c r="FP5" s="80"/>
      <c r="FQ5" s="80"/>
      <c r="FR5" s="80"/>
      <c r="FS5" s="80"/>
      <c r="FT5" s="80"/>
      <c r="FU5" s="80"/>
      <c r="FV5" s="80"/>
      <c r="FW5" s="80"/>
      <c r="FX5" s="80"/>
      <c r="FY5" s="80"/>
      <c r="FZ5" s="80"/>
      <c r="GA5" s="80"/>
      <c r="GB5" s="80"/>
      <c r="GC5" s="80"/>
      <c r="GD5" s="80"/>
      <c r="GE5" s="80"/>
      <c r="GF5" s="80"/>
      <c r="GG5" s="80"/>
      <c r="GH5" s="80"/>
      <c r="GI5" s="80"/>
      <c r="GJ5" s="80"/>
      <c r="GK5" s="80"/>
      <c r="GL5" s="80"/>
      <c r="GM5" s="80"/>
      <c r="GN5" s="80"/>
      <c r="GO5" s="80"/>
      <c r="GP5" s="80"/>
      <c r="GQ5" s="80"/>
      <c r="GR5" s="80"/>
      <c r="GS5" s="80"/>
      <c r="GT5" s="80"/>
      <c r="GU5" s="80"/>
      <c r="GV5" s="80"/>
      <c r="GW5" s="80"/>
      <c r="GX5" s="80"/>
      <c r="GY5" s="80"/>
      <c r="GZ5" s="80"/>
      <c r="HA5" s="80"/>
      <c r="HB5" s="80"/>
      <c r="HC5" s="80"/>
      <c r="HD5" s="80"/>
      <c r="HE5" s="80"/>
      <c r="HF5" s="80"/>
      <c r="HG5" s="80"/>
      <c r="HH5" s="80"/>
      <c r="HI5" s="80"/>
      <c r="HJ5" s="80"/>
      <c r="HK5" s="80"/>
      <c r="HL5" s="80"/>
      <c r="HM5" s="80"/>
      <c r="HN5" s="80"/>
      <c r="HO5" s="80"/>
      <c r="HP5" s="80"/>
      <c r="HQ5" s="80"/>
      <c r="HR5" s="80"/>
      <c r="HS5" s="80"/>
      <c r="HT5" s="80"/>
      <c r="HU5" s="80"/>
      <c r="HV5" s="80"/>
      <c r="HW5" s="80"/>
      <c r="HX5" s="80"/>
      <c r="HY5" s="80"/>
      <c r="HZ5" s="80"/>
      <c r="IA5" s="80"/>
      <c r="IB5" s="80"/>
      <c r="IC5" s="80"/>
      <c r="ID5" s="80"/>
      <c r="IE5" s="80"/>
      <c r="IF5" s="80"/>
      <c r="IG5" s="80"/>
      <c r="IH5" s="80"/>
      <c r="II5" s="80"/>
      <c r="IJ5" s="80"/>
      <c r="IK5" s="80"/>
      <c r="IL5" s="80"/>
      <c r="IM5" s="80"/>
    </row>
    <row r="6" s="172" customFormat="1" ht="25.5" customHeight="1" spans="1:247">
      <c r="A6" s="39"/>
      <c r="B6" s="39"/>
      <c r="C6" s="134"/>
      <c r="D6" s="134"/>
      <c r="E6" s="134"/>
      <c r="F6" s="134"/>
      <c r="G6" s="134"/>
      <c r="H6" s="134"/>
      <c r="I6" s="134"/>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80"/>
      <c r="GA6" s="80"/>
      <c r="GB6" s="80"/>
      <c r="GC6" s="80"/>
      <c r="GD6" s="80"/>
      <c r="GE6" s="80"/>
      <c r="GF6" s="80"/>
      <c r="GG6" s="80"/>
      <c r="GH6" s="80"/>
      <c r="GI6" s="80"/>
      <c r="GJ6" s="80"/>
      <c r="GK6" s="80"/>
      <c r="GL6" s="80"/>
      <c r="GM6" s="80"/>
      <c r="GN6" s="80"/>
      <c r="GO6" s="80"/>
      <c r="GP6" s="80"/>
      <c r="GQ6" s="80"/>
      <c r="GR6" s="80"/>
      <c r="GS6" s="80"/>
      <c r="GT6" s="80"/>
      <c r="GU6" s="80"/>
      <c r="GV6" s="80"/>
      <c r="GW6" s="80"/>
      <c r="GX6" s="80"/>
      <c r="GY6" s="80"/>
      <c r="GZ6" s="80"/>
      <c r="HA6" s="80"/>
      <c r="HB6" s="80"/>
      <c r="HC6" s="80"/>
      <c r="HD6" s="80"/>
      <c r="HE6" s="80"/>
      <c r="HF6" s="80"/>
      <c r="HG6" s="80"/>
      <c r="HH6" s="80"/>
      <c r="HI6" s="80"/>
      <c r="HJ6" s="80"/>
      <c r="HK6" s="80"/>
      <c r="HL6" s="80"/>
      <c r="HM6" s="80"/>
      <c r="HN6" s="80"/>
      <c r="HO6" s="80"/>
      <c r="HP6" s="80"/>
      <c r="HQ6" s="80"/>
      <c r="HR6" s="80"/>
      <c r="HS6" s="80"/>
      <c r="HT6" s="80"/>
      <c r="HU6" s="80"/>
      <c r="HV6" s="80"/>
      <c r="HW6" s="80"/>
      <c r="HX6" s="80"/>
      <c r="HY6" s="80"/>
      <c r="HZ6" s="80"/>
      <c r="IA6" s="80"/>
      <c r="IB6" s="80"/>
      <c r="IC6" s="80"/>
      <c r="ID6" s="80"/>
      <c r="IE6" s="80"/>
      <c r="IF6" s="80"/>
      <c r="IG6" s="80"/>
      <c r="IH6" s="80"/>
      <c r="II6" s="80"/>
      <c r="IJ6" s="80"/>
      <c r="IK6" s="80"/>
      <c r="IL6" s="80"/>
      <c r="IM6" s="80"/>
    </row>
    <row r="7" s="173" customFormat="1" ht="21.75" customHeight="1" spans="1:247">
      <c r="A7" s="177"/>
      <c r="B7" s="117">
        <f>B8+B18+B34</f>
        <v>2337.23</v>
      </c>
      <c r="C7" s="117">
        <f>C8+C18+C34</f>
        <v>2337.23</v>
      </c>
      <c r="D7" s="117">
        <f>D8+D18+D34</f>
        <v>2137.23</v>
      </c>
      <c r="E7" s="117">
        <f>E8+E18+E34</f>
        <v>200</v>
      </c>
      <c r="F7" s="117"/>
      <c r="G7" s="117"/>
      <c r="H7" s="117"/>
      <c r="I7" s="180"/>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c r="AY7" s="181"/>
      <c r="AZ7" s="181"/>
      <c r="BA7" s="181"/>
      <c r="BB7" s="181"/>
      <c r="BC7" s="181"/>
      <c r="BD7" s="181"/>
      <c r="BE7" s="181"/>
      <c r="BF7" s="181"/>
      <c r="BG7" s="181"/>
      <c r="BH7" s="181"/>
      <c r="BI7" s="181"/>
      <c r="BJ7" s="181"/>
      <c r="BK7" s="181"/>
      <c r="BL7" s="181"/>
      <c r="BM7" s="181"/>
      <c r="BN7" s="181"/>
      <c r="BO7" s="181"/>
      <c r="BP7" s="181"/>
      <c r="BQ7" s="181"/>
      <c r="BR7" s="181"/>
      <c r="BS7" s="181"/>
      <c r="BT7" s="181"/>
      <c r="BU7" s="181"/>
      <c r="BV7" s="181"/>
      <c r="BW7" s="181"/>
      <c r="BX7" s="181"/>
      <c r="BY7" s="181"/>
      <c r="BZ7" s="181"/>
      <c r="CA7" s="181"/>
      <c r="CB7" s="181"/>
      <c r="CC7" s="181"/>
      <c r="CD7" s="181"/>
      <c r="CE7" s="181"/>
      <c r="CF7" s="181"/>
      <c r="CG7" s="181"/>
      <c r="CH7" s="181"/>
      <c r="CI7" s="181"/>
      <c r="CJ7" s="181"/>
      <c r="CK7" s="181"/>
      <c r="CL7" s="181"/>
      <c r="CM7" s="181"/>
      <c r="CN7" s="181"/>
      <c r="CO7" s="181"/>
      <c r="CP7" s="181"/>
      <c r="CQ7" s="181"/>
      <c r="CR7" s="181"/>
      <c r="CS7" s="181"/>
      <c r="CT7" s="181"/>
      <c r="CU7" s="181"/>
      <c r="CV7" s="181"/>
      <c r="CW7" s="181"/>
      <c r="CX7" s="181"/>
      <c r="CY7" s="181"/>
      <c r="CZ7" s="181"/>
      <c r="DA7" s="181"/>
      <c r="DB7" s="181"/>
      <c r="DC7" s="181"/>
      <c r="DD7" s="181"/>
      <c r="DE7" s="181"/>
      <c r="DF7" s="181"/>
      <c r="DG7" s="181"/>
      <c r="DH7" s="181"/>
      <c r="DI7" s="181"/>
      <c r="DJ7" s="181"/>
      <c r="DK7" s="181"/>
      <c r="DL7" s="181"/>
      <c r="DM7" s="181"/>
      <c r="DN7" s="181"/>
      <c r="DO7" s="181"/>
      <c r="DP7" s="181"/>
      <c r="DQ7" s="181"/>
      <c r="DR7" s="181"/>
      <c r="DS7" s="181"/>
      <c r="DT7" s="181"/>
      <c r="DU7" s="181"/>
      <c r="DV7" s="181"/>
      <c r="DW7" s="181"/>
      <c r="DX7" s="181"/>
      <c r="DY7" s="181"/>
      <c r="DZ7" s="181"/>
      <c r="EA7" s="181"/>
      <c r="EB7" s="181"/>
      <c r="EC7" s="181"/>
      <c r="ED7" s="181"/>
      <c r="EE7" s="181"/>
      <c r="EF7" s="181"/>
      <c r="EG7" s="181"/>
      <c r="EH7" s="181"/>
      <c r="EI7" s="181"/>
      <c r="EJ7" s="181"/>
      <c r="EK7" s="181"/>
      <c r="EL7" s="181"/>
      <c r="EM7" s="181"/>
      <c r="EN7" s="181"/>
      <c r="EO7" s="181"/>
      <c r="EP7" s="181"/>
      <c r="EQ7" s="181"/>
      <c r="ER7" s="181"/>
      <c r="ES7" s="181"/>
      <c r="ET7" s="181"/>
      <c r="EU7" s="181"/>
      <c r="EV7" s="181"/>
      <c r="EW7" s="181"/>
      <c r="EX7" s="181"/>
      <c r="EY7" s="181"/>
      <c r="EZ7" s="181"/>
      <c r="FA7" s="181"/>
      <c r="FB7" s="181"/>
      <c r="FC7" s="181"/>
      <c r="FD7" s="181"/>
      <c r="FE7" s="181"/>
      <c r="FF7" s="181"/>
      <c r="FG7" s="181"/>
      <c r="FH7" s="181"/>
      <c r="FI7" s="181"/>
      <c r="FJ7" s="181"/>
      <c r="FK7" s="181"/>
      <c r="FL7" s="181"/>
      <c r="FM7" s="181"/>
      <c r="FN7" s="181"/>
      <c r="FO7" s="181"/>
      <c r="FP7" s="181"/>
      <c r="FQ7" s="181"/>
      <c r="FR7" s="181"/>
      <c r="FS7" s="181"/>
      <c r="FT7" s="181"/>
      <c r="FU7" s="181"/>
      <c r="FV7" s="181"/>
      <c r="FW7" s="181"/>
      <c r="FX7" s="181"/>
      <c r="FY7" s="181"/>
      <c r="FZ7" s="181"/>
      <c r="GA7" s="181"/>
      <c r="GB7" s="181"/>
      <c r="GC7" s="181"/>
      <c r="GD7" s="181"/>
      <c r="GE7" s="181"/>
      <c r="GF7" s="181"/>
      <c r="GG7" s="181"/>
      <c r="GH7" s="181"/>
      <c r="GI7" s="181"/>
      <c r="GJ7" s="181"/>
      <c r="GK7" s="181"/>
      <c r="GL7" s="181"/>
      <c r="GM7" s="181"/>
      <c r="GN7" s="181"/>
      <c r="GO7" s="181"/>
      <c r="GP7" s="181"/>
      <c r="GQ7" s="181"/>
      <c r="GR7" s="181"/>
      <c r="GS7" s="181"/>
      <c r="GT7" s="181"/>
      <c r="GU7" s="181"/>
      <c r="GV7" s="181"/>
      <c r="GW7" s="181"/>
      <c r="GX7" s="181"/>
      <c r="GY7" s="181"/>
      <c r="GZ7" s="181"/>
      <c r="HA7" s="181"/>
      <c r="HB7" s="181"/>
      <c r="HC7" s="181"/>
      <c r="HD7" s="181"/>
      <c r="HE7" s="181"/>
      <c r="HF7" s="181"/>
      <c r="HG7" s="181"/>
      <c r="HH7" s="181"/>
      <c r="HI7" s="181"/>
      <c r="HJ7" s="181"/>
      <c r="HK7" s="181"/>
      <c r="HL7" s="181"/>
      <c r="HM7" s="181"/>
      <c r="HN7" s="181"/>
      <c r="HO7" s="181"/>
      <c r="HP7" s="181"/>
      <c r="HQ7" s="181"/>
      <c r="HR7" s="181"/>
      <c r="HS7" s="181"/>
      <c r="HT7" s="181"/>
      <c r="HU7" s="181"/>
      <c r="HV7" s="181"/>
      <c r="HW7" s="181"/>
      <c r="HX7" s="181"/>
      <c r="HY7" s="181"/>
      <c r="HZ7" s="181"/>
      <c r="IA7" s="181"/>
      <c r="IB7" s="181"/>
      <c r="IC7" s="181"/>
      <c r="ID7" s="181"/>
      <c r="IE7" s="181"/>
      <c r="IF7" s="181"/>
      <c r="IG7" s="181"/>
      <c r="IH7" s="181"/>
      <c r="II7" s="181"/>
      <c r="IJ7" s="181"/>
      <c r="IK7" s="181"/>
      <c r="IL7" s="181"/>
      <c r="IM7" s="181"/>
    </row>
    <row r="8" ht="21.75" customHeight="1" spans="1:247">
      <c r="A8" s="150" t="s">
        <v>79</v>
      </c>
      <c r="B8" s="117">
        <f>C8</f>
        <v>1687.34</v>
      </c>
      <c r="C8" s="117">
        <f>D8+E8+I8</f>
        <v>1687.34</v>
      </c>
      <c r="D8" s="178">
        <f>D9+D10+D11+D12+D13+D14+D15+D16+D17</f>
        <v>1687.34</v>
      </c>
      <c r="E8" s="178">
        <f>E9+E10+E11+E12+E13+E14+E15+E16+E17</f>
        <v>0</v>
      </c>
      <c r="F8" s="117"/>
      <c r="G8" s="117"/>
      <c r="H8" s="117"/>
      <c r="I8" s="1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row>
    <row r="9" ht="21.75" customHeight="1" spans="1:247">
      <c r="A9" s="152" t="s">
        <v>80</v>
      </c>
      <c r="B9" s="117">
        <f t="shared" ref="B9:B18" si="0">C9</f>
        <v>702.42</v>
      </c>
      <c r="C9" s="117">
        <f t="shared" ref="C9:C17" si="1">D9+E9+I9</f>
        <v>702.42</v>
      </c>
      <c r="D9" s="178">
        <v>702.42</v>
      </c>
      <c r="E9" s="178"/>
      <c r="F9" s="117"/>
      <c r="G9" s="117"/>
      <c r="H9" s="117"/>
      <c r="I9" s="1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row>
    <row r="10" ht="21.75" customHeight="1" spans="1:247">
      <c r="A10" s="152" t="s">
        <v>81</v>
      </c>
      <c r="B10" s="117">
        <f t="shared" si="0"/>
        <v>451.59</v>
      </c>
      <c r="C10" s="117">
        <f t="shared" si="1"/>
        <v>451.59</v>
      </c>
      <c r="D10" s="178">
        <f>45.65+23.47+336.87+45.6</f>
        <v>451.59</v>
      </c>
      <c r="E10" s="178"/>
      <c r="F10" s="117"/>
      <c r="G10" s="117"/>
      <c r="H10" s="117"/>
      <c r="I10" s="1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row>
    <row r="11" ht="21.75" customHeight="1" spans="1:247">
      <c r="A11" s="152" t="s">
        <v>82</v>
      </c>
      <c r="B11" s="117"/>
      <c r="C11" s="117"/>
      <c r="D11" s="178">
        <v>58.54</v>
      </c>
      <c r="E11" s="178"/>
      <c r="F11" s="117"/>
      <c r="G11" s="117"/>
      <c r="H11" s="117"/>
      <c r="I11" s="1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c r="IM11" s="80"/>
    </row>
    <row r="12" ht="21.75" customHeight="1" spans="1:247">
      <c r="A12" s="152" t="s">
        <v>83</v>
      </c>
      <c r="B12" s="117">
        <f t="shared" si="0"/>
        <v>182.96</v>
      </c>
      <c r="C12" s="117">
        <f t="shared" si="1"/>
        <v>182.96</v>
      </c>
      <c r="D12" s="178">
        <v>182.96</v>
      </c>
      <c r="E12" s="178"/>
      <c r="F12" s="117"/>
      <c r="G12" s="117"/>
      <c r="H12" s="117"/>
      <c r="I12" s="1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row>
    <row r="13" ht="21.75" customHeight="1" spans="1:247">
      <c r="A13" s="152" t="s">
        <v>84</v>
      </c>
      <c r="B13" s="117">
        <f t="shared" si="0"/>
        <v>0</v>
      </c>
      <c r="C13" s="117">
        <f t="shared" si="1"/>
        <v>0</v>
      </c>
      <c r="D13" s="178"/>
      <c r="E13" s="178"/>
      <c r="F13" s="117"/>
      <c r="G13" s="117"/>
      <c r="H13" s="117"/>
      <c r="I13" s="1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row>
    <row r="14" ht="21.75" customHeight="1" spans="1:247">
      <c r="A14" s="152" t="s">
        <v>85</v>
      </c>
      <c r="B14" s="117">
        <f t="shared" si="0"/>
        <v>81.23</v>
      </c>
      <c r="C14" s="117">
        <f t="shared" si="1"/>
        <v>81.23</v>
      </c>
      <c r="D14" s="178">
        <f>78.08+3.15</f>
        <v>81.23</v>
      </c>
      <c r="E14" s="178"/>
      <c r="F14" s="117"/>
      <c r="G14" s="117"/>
      <c r="H14" s="117"/>
      <c r="I14" s="1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row>
    <row r="15" ht="21.75" customHeight="1" spans="1:247">
      <c r="A15" s="152" t="s">
        <v>86</v>
      </c>
      <c r="B15" s="117">
        <f t="shared" si="0"/>
        <v>7.6</v>
      </c>
      <c r="C15" s="117">
        <f t="shared" si="1"/>
        <v>7.6</v>
      </c>
      <c r="D15" s="178">
        <v>7.6</v>
      </c>
      <c r="E15" s="178"/>
      <c r="F15" s="117"/>
      <c r="G15" s="117"/>
      <c r="H15" s="117"/>
      <c r="I15" s="1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0"/>
      <c r="CZ15" s="80"/>
      <c r="DA15" s="80"/>
      <c r="DB15" s="80"/>
      <c r="DC15" s="80"/>
      <c r="DD15" s="80"/>
      <c r="DE15" s="80"/>
      <c r="DF15" s="80"/>
      <c r="DG15" s="80"/>
      <c r="DH15" s="80"/>
      <c r="DI15" s="80"/>
      <c r="DJ15" s="80"/>
      <c r="DK15" s="80"/>
      <c r="DL15" s="80"/>
      <c r="DM15" s="80"/>
      <c r="DN15" s="80"/>
      <c r="DO15" s="80"/>
      <c r="DP15" s="80"/>
      <c r="DQ15" s="80"/>
      <c r="DR15" s="80"/>
      <c r="DS15" s="80"/>
      <c r="DT15" s="80"/>
      <c r="DU15" s="80"/>
      <c r="DV15" s="80"/>
      <c r="DW15" s="80"/>
      <c r="DX15" s="80"/>
      <c r="DY15" s="80"/>
      <c r="DZ15" s="80"/>
      <c r="EA15" s="80"/>
      <c r="EB15" s="80"/>
      <c r="EC15" s="80"/>
      <c r="ED15" s="80"/>
      <c r="EE15" s="80"/>
      <c r="EF15" s="80"/>
      <c r="EG15" s="80"/>
      <c r="EH15" s="80"/>
      <c r="EI15" s="80"/>
      <c r="EJ15" s="80"/>
      <c r="EK15" s="80"/>
      <c r="EL15" s="80"/>
      <c r="EM15" s="80"/>
      <c r="EN15" s="80"/>
      <c r="EO15" s="80"/>
      <c r="EP15" s="80"/>
      <c r="EQ15" s="80"/>
      <c r="ER15" s="80"/>
      <c r="ES15" s="80"/>
      <c r="ET15" s="80"/>
      <c r="EU15" s="80"/>
      <c r="EV15" s="80"/>
      <c r="EW15" s="80"/>
      <c r="EX15" s="80"/>
      <c r="EY15" s="80"/>
      <c r="EZ15" s="80"/>
      <c r="FA15" s="80"/>
      <c r="FB15" s="80"/>
      <c r="FC15" s="80"/>
      <c r="FD15" s="80"/>
      <c r="FE15" s="80"/>
      <c r="FF15" s="80"/>
      <c r="FG15" s="80"/>
      <c r="FH15" s="80"/>
      <c r="FI15" s="80"/>
      <c r="FJ15" s="80"/>
      <c r="FK15" s="80"/>
      <c r="FL15" s="80"/>
      <c r="FM15" s="80"/>
      <c r="FN15" s="80"/>
      <c r="FO15" s="80"/>
      <c r="FP15" s="80"/>
      <c r="FQ15" s="80"/>
      <c r="FR15" s="80"/>
      <c r="FS15" s="80"/>
      <c r="FT15" s="80"/>
      <c r="FU15" s="80"/>
      <c r="FV15" s="80"/>
      <c r="FW15" s="80"/>
      <c r="FX15" s="80"/>
      <c r="FY15" s="80"/>
      <c r="FZ15" s="80"/>
      <c r="GA15" s="80"/>
      <c r="GB15" s="80"/>
      <c r="GC15" s="80"/>
      <c r="GD15" s="80"/>
      <c r="GE15" s="80"/>
      <c r="GF15" s="80"/>
      <c r="GG15" s="80"/>
      <c r="GH15" s="80"/>
      <c r="GI15" s="80"/>
      <c r="GJ15" s="80"/>
      <c r="GK15" s="80"/>
      <c r="GL15" s="80"/>
      <c r="GM15" s="80"/>
      <c r="GN15" s="80"/>
      <c r="GO15" s="80"/>
      <c r="GP15" s="80"/>
      <c r="GQ15" s="80"/>
      <c r="GR15" s="80"/>
      <c r="GS15" s="80"/>
      <c r="GT15" s="80"/>
      <c r="GU15" s="80"/>
      <c r="GV15" s="80"/>
      <c r="GW15" s="80"/>
      <c r="GX15" s="80"/>
      <c r="GY15" s="80"/>
      <c r="GZ15" s="80"/>
      <c r="HA15" s="80"/>
      <c r="HB15" s="80"/>
      <c r="HC15" s="80"/>
      <c r="HD15" s="80"/>
      <c r="HE15" s="80"/>
      <c r="HF15" s="80"/>
      <c r="HG15" s="80"/>
      <c r="HH15" s="80"/>
      <c r="HI15" s="80"/>
      <c r="HJ15" s="80"/>
      <c r="HK15" s="80"/>
      <c r="HL15" s="80"/>
      <c r="HM15" s="80"/>
      <c r="HN15" s="80"/>
      <c r="HO15" s="80"/>
      <c r="HP15" s="80"/>
      <c r="HQ15" s="80"/>
      <c r="HR15" s="80"/>
      <c r="HS15" s="80"/>
      <c r="HT15" s="80"/>
      <c r="HU15" s="80"/>
      <c r="HV15" s="80"/>
      <c r="HW15" s="80"/>
      <c r="HX15" s="80"/>
      <c r="HY15" s="80"/>
      <c r="HZ15" s="80"/>
      <c r="IA15" s="80"/>
      <c r="IB15" s="80"/>
      <c r="IC15" s="80"/>
      <c r="ID15" s="80"/>
      <c r="IE15" s="80"/>
      <c r="IF15" s="80"/>
      <c r="IG15" s="80"/>
      <c r="IH15" s="80"/>
      <c r="II15" s="80"/>
      <c r="IJ15" s="80"/>
      <c r="IK15" s="80"/>
      <c r="IL15" s="80"/>
      <c r="IM15" s="80"/>
    </row>
    <row r="16" ht="21.75" customHeight="1" spans="1:247">
      <c r="A16" s="152" t="s">
        <v>43</v>
      </c>
      <c r="B16" s="117">
        <f t="shared" si="0"/>
        <v>130.13</v>
      </c>
      <c r="C16" s="117">
        <f t="shared" si="1"/>
        <v>130.13</v>
      </c>
      <c r="D16" s="178">
        <v>130.13</v>
      </c>
      <c r="E16" s="178"/>
      <c r="F16" s="117"/>
      <c r="G16" s="117"/>
      <c r="H16" s="117"/>
      <c r="I16" s="1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c r="EN16" s="80"/>
      <c r="EO16" s="80"/>
      <c r="EP16" s="80"/>
      <c r="EQ16" s="80"/>
      <c r="ER16" s="80"/>
      <c r="ES16" s="80"/>
      <c r="ET16" s="80"/>
      <c r="EU16" s="80"/>
      <c r="EV16" s="80"/>
      <c r="EW16" s="80"/>
      <c r="EX16" s="80"/>
      <c r="EY16" s="80"/>
      <c r="EZ16" s="80"/>
      <c r="FA16" s="80"/>
      <c r="FB16" s="80"/>
      <c r="FC16" s="80"/>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row>
    <row r="17" ht="21.75" customHeight="1" spans="1:247">
      <c r="A17" s="152" t="s">
        <v>44</v>
      </c>
      <c r="B17" s="117">
        <f t="shared" si="0"/>
        <v>72.87</v>
      </c>
      <c r="C17" s="117">
        <f t="shared" si="1"/>
        <v>72.87</v>
      </c>
      <c r="D17" s="178">
        <v>72.87</v>
      </c>
      <c r="E17" s="178"/>
      <c r="F17" s="117"/>
      <c r="G17" s="117"/>
      <c r="H17" s="117"/>
      <c r="I17" s="1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row>
    <row r="18" ht="21.75" customHeight="1" spans="1:247">
      <c r="A18" s="150" t="s">
        <v>87</v>
      </c>
      <c r="B18" s="117">
        <f t="shared" si="0"/>
        <v>547.29</v>
      </c>
      <c r="C18" s="117">
        <f>D18+E18</f>
        <v>547.29</v>
      </c>
      <c r="D18" s="178">
        <f>D19+D20+D21+D22+D23+D24+D25+D26+D27+D28+D29+D30+D31+D32+D33</f>
        <v>347.29</v>
      </c>
      <c r="E18" s="178">
        <v>200</v>
      </c>
      <c r="F18" s="117"/>
      <c r="G18" s="117"/>
      <c r="H18" s="117"/>
      <c r="I18" s="1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c r="DM18" s="80"/>
      <c r="DN18" s="80"/>
      <c r="DO18" s="80"/>
      <c r="DP18" s="80"/>
      <c r="DQ18" s="80"/>
      <c r="DR18" s="80"/>
      <c r="DS18" s="80"/>
      <c r="DT18" s="80"/>
      <c r="DU18" s="80"/>
      <c r="DV18" s="80"/>
      <c r="DW18" s="80"/>
      <c r="DX18" s="80"/>
      <c r="DY18" s="80"/>
      <c r="DZ18" s="80"/>
      <c r="EA18" s="80"/>
      <c r="EB18" s="80"/>
      <c r="EC18" s="80"/>
      <c r="ED18" s="80"/>
      <c r="EE18" s="80"/>
      <c r="EF18" s="80"/>
      <c r="EG18" s="80"/>
      <c r="EH18" s="80"/>
      <c r="EI18" s="80"/>
      <c r="EJ18" s="80"/>
      <c r="EK18" s="80"/>
      <c r="EL18" s="80"/>
      <c r="EM18" s="80"/>
      <c r="EN18" s="80"/>
      <c r="EO18" s="80"/>
      <c r="EP18" s="80"/>
      <c r="EQ18" s="80"/>
      <c r="ER18" s="80"/>
      <c r="ES18" s="80"/>
      <c r="ET18" s="80"/>
      <c r="EU18" s="80"/>
      <c r="EV18" s="80"/>
      <c r="EW18" s="80"/>
      <c r="EX18" s="80"/>
      <c r="EY18" s="80"/>
      <c r="EZ18" s="80"/>
      <c r="FA18" s="80"/>
      <c r="FB18" s="80"/>
      <c r="FC18" s="80"/>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row>
    <row r="19" ht="21.75" customHeight="1" spans="1:247">
      <c r="A19" s="152" t="s">
        <v>46</v>
      </c>
      <c r="B19" s="117">
        <f t="shared" ref="B19:B34" si="2">C19</f>
        <v>78.39</v>
      </c>
      <c r="C19" s="117">
        <f t="shared" ref="C19:C33" si="3">D19+E19</f>
        <v>78.39</v>
      </c>
      <c r="D19" s="178">
        <v>28.39</v>
      </c>
      <c r="E19" s="178">
        <v>50</v>
      </c>
      <c r="F19" s="117"/>
      <c r="G19" s="117"/>
      <c r="H19" s="117"/>
      <c r="I19" s="1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row>
    <row r="20" ht="21.75" customHeight="1" spans="1:247">
      <c r="A20" s="152" t="s">
        <v>88</v>
      </c>
      <c r="B20" s="117"/>
      <c r="C20" s="117">
        <f t="shared" si="3"/>
        <v>0</v>
      </c>
      <c r="D20" s="178"/>
      <c r="E20" s="178"/>
      <c r="F20" s="117"/>
      <c r="G20" s="117"/>
      <c r="H20" s="117"/>
      <c r="I20" s="180"/>
      <c r="J20" s="80"/>
      <c r="K20" s="80"/>
      <c r="L20" s="80"/>
      <c r="M20" s="182"/>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c r="DG20" s="80"/>
      <c r="DH20" s="80"/>
      <c r="DI20" s="80"/>
      <c r="DJ20" s="80"/>
      <c r="DK20" s="80"/>
      <c r="DL20" s="80"/>
      <c r="DM20" s="80"/>
      <c r="DN20" s="80"/>
      <c r="DO20" s="80"/>
      <c r="DP20" s="80"/>
      <c r="DQ20" s="80"/>
      <c r="DR20" s="80"/>
      <c r="DS20" s="80"/>
      <c r="DT20" s="80"/>
      <c r="DU20" s="80"/>
      <c r="DV20" s="80"/>
      <c r="DW20" s="80"/>
      <c r="DX20" s="80"/>
      <c r="DY20" s="80"/>
      <c r="DZ20" s="80"/>
      <c r="EA20" s="80"/>
      <c r="EB20" s="80"/>
      <c r="EC20" s="80"/>
      <c r="ED20" s="80"/>
      <c r="EE20" s="80"/>
      <c r="EF20" s="80"/>
      <c r="EG20" s="80"/>
      <c r="EH20" s="80"/>
      <c r="EI20" s="80"/>
      <c r="EJ20" s="80"/>
      <c r="EK20" s="80"/>
      <c r="EL20" s="80"/>
      <c r="EM20" s="80"/>
      <c r="EN20" s="80"/>
      <c r="EO20" s="80"/>
      <c r="EP20" s="80"/>
      <c r="EQ20" s="80"/>
      <c r="ER20" s="80"/>
      <c r="ES20" s="80"/>
      <c r="ET20" s="80"/>
      <c r="EU20" s="80"/>
      <c r="EV20" s="80"/>
      <c r="EW20" s="80"/>
      <c r="EX20" s="80"/>
      <c r="EY20" s="80"/>
      <c r="EZ20" s="80"/>
      <c r="FA20" s="80"/>
      <c r="FB20" s="80"/>
      <c r="FC20" s="8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c r="IH20" s="80"/>
      <c r="II20" s="80"/>
      <c r="IJ20" s="80"/>
      <c r="IK20" s="80"/>
      <c r="IL20" s="80"/>
      <c r="IM20" s="80"/>
    </row>
    <row r="21" ht="21.75" customHeight="1" spans="1:247">
      <c r="A21" s="152" t="s">
        <v>89</v>
      </c>
      <c r="B21" s="117">
        <f t="shared" si="2"/>
        <v>18.34</v>
      </c>
      <c r="C21" s="117">
        <f t="shared" si="3"/>
        <v>18.34</v>
      </c>
      <c r="D21" s="178">
        <v>18.34</v>
      </c>
      <c r="E21" s="178"/>
      <c r="F21" s="117"/>
      <c r="G21" s="117"/>
      <c r="H21" s="117"/>
      <c r="I21" s="1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0"/>
      <c r="CZ21" s="80"/>
      <c r="DA21" s="80"/>
      <c r="DB21" s="80"/>
      <c r="DC21" s="80"/>
      <c r="DD21" s="80"/>
      <c r="DE21" s="80"/>
      <c r="DF21" s="80"/>
      <c r="DG21" s="80"/>
      <c r="DH21" s="80"/>
      <c r="DI21" s="80"/>
      <c r="DJ21" s="80"/>
      <c r="DK21" s="80"/>
      <c r="DL21" s="80"/>
      <c r="DM21" s="80"/>
      <c r="DN21" s="80"/>
      <c r="DO21" s="80"/>
      <c r="DP21" s="80"/>
      <c r="DQ21" s="80"/>
      <c r="DR21" s="80"/>
      <c r="DS21" s="80"/>
      <c r="DT21" s="80"/>
      <c r="DU21" s="80"/>
      <c r="DV21" s="80"/>
      <c r="DW21" s="80"/>
      <c r="DX21" s="80"/>
      <c r="DY21" s="80"/>
      <c r="DZ21" s="80"/>
      <c r="EA21" s="80"/>
      <c r="EB21" s="80"/>
      <c r="EC21" s="80"/>
      <c r="ED21" s="80"/>
      <c r="EE21" s="80"/>
      <c r="EF21" s="80"/>
      <c r="EG21" s="80"/>
      <c r="EH21" s="80"/>
      <c r="EI21" s="80"/>
      <c r="EJ21" s="80"/>
      <c r="EK21" s="80"/>
      <c r="EL21" s="80"/>
      <c r="EM21" s="80"/>
      <c r="EN21" s="80"/>
      <c r="EO21" s="80"/>
      <c r="EP21" s="80"/>
      <c r="EQ21" s="80"/>
      <c r="ER21" s="80"/>
      <c r="ES21" s="80"/>
      <c r="ET21" s="80"/>
      <c r="EU21" s="80"/>
      <c r="EV21" s="80"/>
      <c r="EW21" s="80"/>
      <c r="EX21" s="80"/>
      <c r="EY21" s="80"/>
      <c r="EZ21" s="80"/>
      <c r="FA21" s="80"/>
      <c r="FB21" s="80"/>
      <c r="FC21" s="80"/>
      <c r="FD21" s="80"/>
      <c r="FE21" s="80"/>
      <c r="FF21" s="80"/>
      <c r="FG21" s="80"/>
      <c r="FH21" s="80"/>
      <c r="FI21" s="80"/>
      <c r="FJ21" s="80"/>
      <c r="FK21" s="80"/>
      <c r="FL21" s="80"/>
      <c r="FM21" s="80"/>
      <c r="FN21" s="80"/>
      <c r="FO21" s="80"/>
      <c r="FP21" s="80"/>
      <c r="FQ21" s="80"/>
      <c r="FR21" s="80"/>
      <c r="FS21" s="80"/>
      <c r="FT21" s="80"/>
      <c r="FU21" s="80"/>
      <c r="FV21" s="80"/>
      <c r="FW21" s="80"/>
      <c r="FX21" s="80"/>
      <c r="FY21" s="80"/>
      <c r="FZ21" s="80"/>
      <c r="GA21" s="80"/>
      <c r="GB21" s="80"/>
      <c r="GC21" s="80"/>
      <c r="GD21" s="80"/>
      <c r="GE21" s="80"/>
      <c r="GF21" s="80"/>
      <c r="GG21" s="80"/>
      <c r="GH21" s="80"/>
      <c r="GI21" s="80"/>
      <c r="GJ21" s="80"/>
      <c r="GK21" s="80"/>
      <c r="GL21" s="80"/>
      <c r="GM21" s="80"/>
      <c r="GN21" s="80"/>
      <c r="GO21" s="80"/>
      <c r="GP21" s="80"/>
      <c r="GQ21" s="80"/>
      <c r="GR21" s="80"/>
      <c r="GS21" s="80"/>
      <c r="GT21" s="80"/>
      <c r="GU21" s="80"/>
      <c r="GV21" s="80"/>
      <c r="GW21" s="80"/>
      <c r="GX21" s="80"/>
      <c r="GY21" s="80"/>
      <c r="GZ21" s="80"/>
      <c r="HA21" s="80"/>
      <c r="HB21" s="80"/>
      <c r="HC21" s="80"/>
      <c r="HD21" s="80"/>
      <c r="HE21" s="80"/>
      <c r="HF21" s="80"/>
      <c r="HG21" s="80"/>
      <c r="HH21" s="80"/>
      <c r="HI21" s="80"/>
      <c r="HJ21" s="80"/>
      <c r="HK21" s="80"/>
      <c r="HL21" s="80"/>
      <c r="HM21" s="80"/>
      <c r="HN21" s="80"/>
      <c r="HO21" s="80"/>
      <c r="HP21" s="80"/>
      <c r="HQ21" s="80"/>
      <c r="HR21" s="80"/>
      <c r="HS21" s="80"/>
      <c r="HT21" s="80"/>
      <c r="HU21" s="80"/>
      <c r="HV21" s="80"/>
      <c r="HW21" s="80"/>
      <c r="HX21" s="80"/>
      <c r="HY21" s="80"/>
      <c r="HZ21" s="80"/>
      <c r="IA21" s="80"/>
      <c r="IB21" s="80"/>
      <c r="IC21" s="80"/>
      <c r="ID21" s="80"/>
      <c r="IE21" s="80"/>
      <c r="IF21" s="80"/>
      <c r="IG21" s="80"/>
      <c r="IH21" s="80"/>
      <c r="II21" s="80"/>
      <c r="IJ21" s="80"/>
      <c r="IK21" s="80"/>
      <c r="IL21" s="80"/>
      <c r="IM21" s="80"/>
    </row>
    <row r="22" ht="21.75" customHeight="1" spans="1:247">
      <c r="A22" s="152" t="s">
        <v>90</v>
      </c>
      <c r="B22" s="117">
        <f t="shared" si="2"/>
        <v>21.71</v>
      </c>
      <c r="C22" s="117">
        <f t="shared" si="3"/>
        <v>21.71</v>
      </c>
      <c r="D22" s="178">
        <v>21.71</v>
      </c>
      <c r="E22" s="178"/>
      <c r="F22" s="117"/>
      <c r="G22" s="117"/>
      <c r="H22" s="117"/>
      <c r="I22" s="1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0"/>
      <c r="CZ22" s="80"/>
      <c r="DA22" s="80"/>
      <c r="DB22" s="80"/>
      <c r="DC22" s="80"/>
      <c r="DD22" s="80"/>
      <c r="DE22" s="80"/>
      <c r="DF22" s="80"/>
      <c r="DG22" s="80"/>
      <c r="DH22" s="80"/>
      <c r="DI22" s="80"/>
      <c r="DJ22" s="80"/>
      <c r="DK22" s="80"/>
      <c r="DL22" s="80"/>
      <c r="DM22" s="80"/>
      <c r="DN22" s="80"/>
      <c r="DO22" s="80"/>
      <c r="DP22" s="80"/>
      <c r="DQ22" s="80"/>
      <c r="DR22" s="80"/>
      <c r="DS22" s="80"/>
      <c r="DT22" s="80"/>
      <c r="DU22" s="80"/>
      <c r="DV22" s="80"/>
      <c r="DW22" s="80"/>
      <c r="DX22" s="80"/>
      <c r="DY22" s="80"/>
      <c r="DZ22" s="80"/>
      <c r="EA22" s="80"/>
      <c r="EB22" s="80"/>
      <c r="EC22" s="80"/>
      <c r="ED22" s="80"/>
      <c r="EE22" s="80"/>
      <c r="EF22" s="80"/>
      <c r="EG22" s="80"/>
      <c r="EH22" s="80"/>
      <c r="EI22" s="80"/>
      <c r="EJ22" s="80"/>
      <c r="EK22" s="80"/>
      <c r="EL22" s="80"/>
      <c r="EM22" s="80"/>
      <c r="EN22" s="80"/>
      <c r="EO22" s="80"/>
      <c r="EP22" s="80"/>
      <c r="EQ22" s="80"/>
      <c r="ER22" s="80"/>
      <c r="ES22" s="80"/>
      <c r="ET22" s="80"/>
      <c r="EU22" s="80"/>
      <c r="EV22" s="80"/>
      <c r="EW22" s="80"/>
      <c r="EX22" s="80"/>
      <c r="EY22" s="80"/>
      <c r="EZ22" s="80"/>
      <c r="FA22" s="80"/>
      <c r="FB22" s="80"/>
      <c r="FC22" s="80"/>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c r="GP22" s="80"/>
      <c r="GQ22" s="80"/>
      <c r="GR22" s="80"/>
      <c r="GS22" s="80"/>
      <c r="GT22" s="80"/>
      <c r="GU22" s="80"/>
      <c r="GV22" s="80"/>
      <c r="GW22" s="80"/>
      <c r="GX22" s="80"/>
      <c r="GY22" s="80"/>
      <c r="GZ22" s="80"/>
      <c r="HA22" s="80"/>
      <c r="HB22" s="80"/>
      <c r="HC22" s="80"/>
      <c r="HD22" s="80"/>
      <c r="HE22" s="80"/>
      <c r="HF22" s="80"/>
      <c r="HG22" s="80"/>
      <c r="HH22" s="80"/>
      <c r="HI22" s="80"/>
      <c r="HJ22" s="80"/>
      <c r="HK22" s="80"/>
      <c r="HL22" s="80"/>
      <c r="HM22" s="80"/>
      <c r="HN22" s="80"/>
      <c r="HO22" s="80"/>
      <c r="HP22" s="80"/>
      <c r="HQ22" s="80"/>
      <c r="HR22" s="80"/>
      <c r="HS22" s="80"/>
      <c r="HT22" s="80"/>
      <c r="HU22" s="80"/>
      <c r="HV22" s="80"/>
      <c r="HW22" s="80"/>
      <c r="HX22" s="80"/>
      <c r="HY22" s="80"/>
      <c r="HZ22" s="80"/>
      <c r="IA22" s="80"/>
      <c r="IB22" s="80"/>
      <c r="IC22" s="80"/>
      <c r="ID22" s="80"/>
      <c r="IE22" s="80"/>
      <c r="IF22" s="80"/>
      <c r="IG22" s="80"/>
      <c r="IH22" s="80"/>
      <c r="II22" s="80"/>
      <c r="IJ22" s="80"/>
      <c r="IK22" s="80"/>
      <c r="IL22" s="80"/>
      <c r="IM22" s="80"/>
    </row>
    <row r="23" ht="21.75" customHeight="1" spans="1:247">
      <c r="A23" s="152" t="s">
        <v>47</v>
      </c>
      <c r="B23" s="117">
        <f t="shared" si="2"/>
        <v>1.67</v>
      </c>
      <c r="C23" s="117">
        <f t="shared" si="3"/>
        <v>1.67</v>
      </c>
      <c r="D23" s="178">
        <v>1.67</v>
      </c>
      <c r="E23" s="178"/>
      <c r="F23" s="117"/>
      <c r="G23" s="117"/>
      <c r="H23" s="117"/>
      <c r="I23" s="1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80"/>
      <c r="DC23" s="80"/>
      <c r="DD23" s="80"/>
      <c r="DE23" s="80"/>
      <c r="DF23" s="80"/>
      <c r="DG23" s="80"/>
      <c r="DH23" s="80"/>
      <c r="DI23" s="80"/>
      <c r="DJ23" s="80"/>
      <c r="DK23" s="80"/>
      <c r="DL23" s="80"/>
      <c r="DM23" s="80"/>
      <c r="DN23" s="80"/>
      <c r="DO23" s="80"/>
      <c r="DP23" s="80"/>
      <c r="DQ23" s="80"/>
      <c r="DR23" s="80"/>
      <c r="DS23" s="80"/>
      <c r="DT23" s="80"/>
      <c r="DU23" s="80"/>
      <c r="DV23" s="80"/>
      <c r="DW23" s="80"/>
      <c r="DX23" s="80"/>
      <c r="DY23" s="80"/>
      <c r="DZ23" s="80"/>
      <c r="EA23" s="80"/>
      <c r="EB23" s="80"/>
      <c r="EC23" s="80"/>
      <c r="ED23" s="80"/>
      <c r="EE23" s="80"/>
      <c r="EF23" s="80"/>
      <c r="EG23" s="80"/>
      <c r="EH23" s="80"/>
      <c r="EI23" s="80"/>
      <c r="EJ23" s="80"/>
      <c r="EK23" s="80"/>
      <c r="EL23" s="80"/>
      <c r="EM23" s="80"/>
      <c r="EN23" s="80"/>
      <c r="EO23" s="80"/>
      <c r="EP23" s="80"/>
      <c r="EQ23" s="80"/>
      <c r="ER23" s="80"/>
      <c r="ES23" s="80"/>
      <c r="ET23" s="80"/>
      <c r="EU23" s="80"/>
      <c r="EV23" s="80"/>
      <c r="EW23" s="80"/>
      <c r="EX23" s="80"/>
      <c r="EY23" s="80"/>
      <c r="EZ23" s="80"/>
      <c r="FA23" s="80"/>
      <c r="FB23" s="80"/>
      <c r="FC23" s="80"/>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c r="GG23" s="80"/>
      <c r="GH23" s="80"/>
      <c r="GI23" s="80"/>
      <c r="GJ23" s="80"/>
      <c r="GK23" s="80"/>
      <c r="GL23" s="80"/>
      <c r="GM23" s="80"/>
      <c r="GN23" s="80"/>
      <c r="GO23" s="80"/>
      <c r="GP23" s="80"/>
      <c r="GQ23" s="80"/>
      <c r="GR23" s="80"/>
      <c r="GS23" s="80"/>
      <c r="GT23" s="80"/>
      <c r="GU23" s="80"/>
      <c r="GV23" s="80"/>
      <c r="GW23" s="80"/>
      <c r="GX23" s="80"/>
      <c r="GY23" s="80"/>
      <c r="GZ23" s="80"/>
      <c r="HA23" s="80"/>
      <c r="HB23" s="80"/>
      <c r="HC23" s="80"/>
      <c r="HD23" s="80"/>
      <c r="HE23" s="80"/>
      <c r="HF23" s="80"/>
      <c r="HG23" s="80"/>
      <c r="HH23" s="80"/>
      <c r="HI23" s="80"/>
      <c r="HJ23" s="80"/>
      <c r="HK23" s="80"/>
      <c r="HL23" s="80"/>
      <c r="HM23" s="80"/>
      <c r="HN23" s="80"/>
      <c r="HO23" s="80"/>
      <c r="HP23" s="80"/>
      <c r="HQ23" s="80"/>
      <c r="HR23" s="80"/>
      <c r="HS23" s="80"/>
      <c r="HT23" s="80"/>
      <c r="HU23" s="80"/>
      <c r="HV23" s="80"/>
      <c r="HW23" s="80"/>
      <c r="HX23" s="80"/>
      <c r="HY23" s="80"/>
      <c r="HZ23" s="80"/>
      <c r="IA23" s="80"/>
      <c r="IB23" s="80"/>
      <c r="IC23" s="80"/>
      <c r="ID23" s="80"/>
      <c r="IE23" s="80"/>
      <c r="IF23" s="80"/>
      <c r="IG23" s="80"/>
      <c r="IH23" s="80"/>
      <c r="II23" s="80"/>
      <c r="IJ23" s="80"/>
      <c r="IK23" s="80"/>
      <c r="IL23" s="80"/>
      <c r="IM23" s="80"/>
    </row>
    <row r="24" ht="21.75" customHeight="1" spans="1:247">
      <c r="A24" s="152" t="s">
        <v>48</v>
      </c>
      <c r="B24" s="117">
        <f t="shared" si="2"/>
        <v>2.5</v>
      </c>
      <c r="C24" s="117">
        <f t="shared" si="3"/>
        <v>2.5</v>
      </c>
      <c r="D24" s="178">
        <v>2.5</v>
      </c>
      <c r="E24" s="178"/>
      <c r="F24" s="117"/>
      <c r="G24" s="117"/>
      <c r="H24" s="117"/>
      <c r="I24" s="1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c r="DG24" s="80"/>
      <c r="DH24" s="80"/>
      <c r="DI24" s="80"/>
      <c r="DJ24" s="80"/>
      <c r="DK24" s="80"/>
      <c r="DL24" s="80"/>
      <c r="DM24" s="80"/>
      <c r="DN24" s="80"/>
      <c r="DO24" s="80"/>
      <c r="DP24" s="80"/>
      <c r="DQ24" s="80"/>
      <c r="DR24" s="80"/>
      <c r="DS24" s="80"/>
      <c r="DT24" s="80"/>
      <c r="DU24" s="80"/>
      <c r="DV24" s="80"/>
      <c r="DW24" s="80"/>
      <c r="DX24" s="80"/>
      <c r="DY24" s="80"/>
      <c r="DZ24" s="80"/>
      <c r="EA24" s="80"/>
      <c r="EB24" s="80"/>
      <c r="EC24" s="80"/>
      <c r="ED24" s="80"/>
      <c r="EE24" s="80"/>
      <c r="EF24" s="80"/>
      <c r="EG24" s="80"/>
      <c r="EH24" s="80"/>
      <c r="EI24" s="80"/>
      <c r="EJ24" s="80"/>
      <c r="EK24" s="80"/>
      <c r="EL24" s="80"/>
      <c r="EM24" s="80"/>
      <c r="EN24" s="80"/>
      <c r="EO24" s="80"/>
      <c r="EP24" s="80"/>
      <c r="EQ24" s="80"/>
      <c r="ER24" s="80"/>
      <c r="ES24" s="80"/>
      <c r="ET24" s="80"/>
      <c r="EU24" s="80"/>
      <c r="EV24" s="80"/>
      <c r="EW24" s="80"/>
      <c r="EX24" s="80"/>
      <c r="EY24" s="80"/>
      <c r="EZ24" s="80"/>
      <c r="FA24" s="80"/>
      <c r="FB24" s="80"/>
      <c r="FC24" s="80"/>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P24" s="80"/>
      <c r="HQ24" s="80"/>
      <c r="HR24" s="80"/>
      <c r="HS24" s="80"/>
      <c r="HT24" s="80"/>
      <c r="HU24" s="80"/>
      <c r="HV24" s="80"/>
      <c r="HW24" s="80"/>
      <c r="HX24" s="80"/>
      <c r="HY24" s="80"/>
      <c r="HZ24" s="80"/>
      <c r="IA24" s="80"/>
      <c r="IB24" s="80"/>
      <c r="IC24" s="80"/>
      <c r="ID24" s="80"/>
      <c r="IE24" s="80"/>
      <c r="IF24" s="80"/>
      <c r="IG24" s="80"/>
      <c r="IH24" s="80"/>
      <c r="II24" s="80"/>
      <c r="IJ24" s="80"/>
      <c r="IK24" s="80"/>
      <c r="IL24" s="80"/>
      <c r="IM24" s="80"/>
    </row>
    <row r="25" ht="21.75" hidden="1" customHeight="1" spans="1:247">
      <c r="A25" s="152" t="s">
        <v>49</v>
      </c>
      <c r="B25" s="117"/>
      <c r="C25" s="117">
        <f t="shared" si="3"/>
        <v>0</v>
      </c>
      <c r="D25" s="178"/>
      <c r="E25" s="178"/>
      <c r="F25" s="117"/>
      <c r="G25" s="117"/>
      <c r="H25" s="117"/>
      <c r="I25" s="1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0"/>
      <c r="CZ25" s="80"/>
      <c r="DA25" s="80"/>
      <c r="DB25" s="80"/>
      <c r="DC25" s="80"/>
      <c r="DD25" s="80"/>
      <c r="DE25" s="80"/>
      <c r="DF25" s="80"/>
      <c r="DG25" s="80"/>
      <c r="DH25" s="80"/>
      <c r="DI25" s="80"/>
      <c r="DJ25" s="80"/>
      <c r="DK25" s="80"/>
      <c r="DL25" s="80"/>
      <c r="DM25" s="80"/>
      <c r="DN25" s="80"/>
      <c r="DO25" s="80"/>
      <c r="DP25" s="80"/>
      <c r="DQ25" s="80"/>
      <c r="DR25" s="80"/>
      <c r="DS25" s="80"/>
      <c r="DT25" s="80"/>
      <c r="DU25" s="80"/>
      <c r="DV25" s="80"/>
      <c r="DW25" s="80"/>
      <c r="DX25" s="80"/>
      <c r="DY25" s="80"/>
      <c r="DZ25" s="80"/>
      <c r="EA25" s="80"/>
      <c r="EB25" s="80"/>
      <c r="EC25" s="80"/>
      <c r="ED25" s="80"/>
      <c r="EE25" s="80"/>
      <c r="EF25" s="80"/>
      <c r="EG25" s="80"/>
      <c r="EH25" s="80"/>
      <c r="EI25" s="80"/>
      <c r="EJ25" s="80"/>
      <c r="EK25" s="80"/>
      <c r="EL25" s="80"/>
      <c r="EM25" s="80"/>
      <c r="EN25" s="80"/>
      <c r="EO25" s="80"/>
      <c r="EP25" s="80"/>
      <c r="EQ25" s="80"/>
      <c r="ER25" s="80"/>
      <c r="ES25" s="80"/>
      <c r="ET25" s="80"/>
      <c r="EU25" s="80"/>
      <c r="EV25" s="80"/>
      <c r="EW25" s="80"/>
      <c r="EX25" s="80"/>
      <c r="EY25" s="80"/>
      <c r="EZ25" s="80"/>
      <c r="FA25" s="80"/>
      <c r="FB25" s="80"/>
      <c r="FC25" s="80"/>
      <c r="FD25" s="80"/>
      <c r="FE25" s="80"/>
      <c r="FF25" s="80"/>
      <c r="FG25" s="80"/>
      <c r="FH25" s="80"/>
      <c r="FI25" s="80"/>
      <c r="FJ25" s="80"/>
      <c r="FK25" s="80"/>
      <c r="FL25" s="80"/>
      <c r="FM25" s="80"/>
      <c r="FN25" s="80"/>
      <c r="FO25" s="80"/>
      <c r="FP25" s="80"/>
      <c r="FQ25" s="80"/>
      <c r="FR25" s="80"/>
      <c r="FS25" s="80"/>
      <c r="FT25" s="80"/>
      <c r="FU25" s="80"/>
      <c r="FV25" s="80"/>
      <c r="FW25" s="80"/>
      <c r="FX25" s="80"/>
      <c r="FY25" s="80"/>
      <c r="FZ25" s="80"/>
      <c r="GA25" s="80"/>
      <c r="GB25" s="80"/>
      <c r="GC25" s="80"/>
      <c r="GD25" s="80"/>
      <c r="GE25" s="80"/>
      <c r="GF25" s="80"/>
      <c r="GG25" s="80"/>
      <c r="GH25" s="80"/>
      <c r="GI25" s="80"/>
      <c r="GJ25" s="80"/>
      <c r="GK25" s="80"/>
      <c r="GL25" s="80"/>
      <c r="GM25" s="80"/>
      <c r="GN25" s="80"/>
      <c r="GO25" s="80"/>
      <c r="GP25" s="80"/>
      <c r="GQ25" s="80"/>
      <c r="GR25" s="80"/>
      <c r="GS25" s="80"/>
      <c r="GT25" s="80"/>
      <c r="GU25" s="80"/>
      <c r="GV25" s="80"/>
      <c r="GW25" s="80"/>
      <c r="GX25" s="80"/>
      <c r="GY25" s="80"/>
      <c r="GZ25" s="80"/>
      <c r="HA25" s="80"/>
      <c r="HB25" s="80"/>
      <c r="HC25" s="80"/>
      <c r="HD25" s="80"/>
      <c r="HE25" s="80"/>
      <c r="HF25" s="80"/>
      <c r="HG25" s="80"/>
      <c r="HH25" s="80"/>
      <c r="HI25" s="80"/>
      <c r="HJ25" s="80"/>
      <c r="HK25" s="80"/>
      <c r="HL25" s="80"/>
      <c r="HM25" s="80"/>
      <c r="HN25" s="80"/>
      <c r="HO25" s="80"/>
      <c r="HP25" s="80"/>
      <c r="HQ25" s="80"/>
      <c r="HR25" s="80"/>
      <c r="HS25" s="80"/>
      <c r="HT25" s="80"/>
      <c r="HU25" s="80"/>
      <c r="HV25" s="80"/>
      <c r="HW25" s="80"/>
      <c r="HX25" s="80"/>
      <c r="HY25" s="80"/>
      <c r="HZ25" s="80"/>
      <c r="IA25" s="80"/>
      <c r="IB25" s="80"/>
      <c r="IC25" s="80"/>
      <c r="ID25" s="80"/>
      <c r="IE25" s="80"/>
      <c r="IF25" s="80"/>
      <c r="IG25" s="80"/>
      <c r="IH25" s="80"/>
      <c r="II25" s="80"/>
      <c r="IJ25" s="80"/>
      <c r="IK25" s="80"/>
      <c r="IL25" s="80"/>
      <c r="IM25" s="80"/>
    </row>
    <row r="26" ht="21.75" hidden="1" customHeight="1" spans="1:247">
      <c r="A26" s="152" t="s">
        <v>91</v>
      </c>
      <c r="B26" s="117"/>
      <c r="C26" s="117">
        <f t="shared" si="3"/>
        <v>0</v>
      </c>
      <c r="D26" s="178"/>
      <c r="E26" s="178"/>
      <c r="F26" s="117"/>
      <c r="G26" s="117"/>
      <c r="H26" s="117"/>
      <c r="I26" s="1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0"/>
      <c r="CZ26" s="80"/>
      <c r="DA26" s="80"/>
      <c r="DB26" s="80"/>
      <c r="DC26" s="80"/>
      <c r="DD26" s="80"/>
      <c r="DE26" s="80"/>
      <c r="DF26" s="80"/>
      <c r="DG26" s="80"/>
      <c r="DH26" s="80"/>
      <c r="DI26" s="80"/>
      <c r="DJ26" s="80"/>
      <c r="DK26" s="80"/>
      <c r="DL26" s="80"/>
      <c r="DM26" s="80"/>
      <c r="DN26" s="80"/>
      <c r="DO26" s="80"/>
      <c r="DP26" s="80"/>
      <c r="DQ26" s="80"/>
      <c r="DR26" s="80"/>
      <c r="DS26" s="80"/>
      <c r="DT26" s="80"/>
      <c r="DU26" s="80"/>
      <c r="DV26" s="80"/>
      <c r="DW26" s="80"/>
      <c r="DX26" s="80"/>
      <c r="DY26" s="80"/>
      <c r="DZ26" s="80"/>
      <c r="EA26" s="80"/>
      <c r="EB26" s="80"/>
      <c r="EC26" s="80"/>
      <c r="ED26" s="80"/>
      <c r="EE26" s="80"/>
      <c r="EF26" s="80"/>
      <c r="EG26" s="80"/>
      <c r="EH26" s="80"/>
      <c r="EI26" s="80"/>
      <c r="EJ26" s="80"/>
      <c r="EK26" s="80"/>
      <c r="EL26" s="80"/>
      <c r="EM26" s="80"/>
      <c r="EN26" s="80"/>
      <c r="EO26" s="80"/>
      <c r="EP26" s="80"/>
      <c r="EQ26" s="80"/>
      <c r="ER26" s="80"/>
      <c r="ES26" s="80"/>
      <c r="ET26" s="80"/>
      <c r="EU26" s="80"/>
      <c r="EV26" s="80"/>
      <c r="EW26" s="80"/>
      <c r="EX26" s="80"/>
      <c r="EY26" s="80"/>
      <c r="EZ26" s="80"/>
      <c r="FA26" s="80"/>
      <c r="FB26" s="80"/>
      <c r="FC26" s="80"/>
      <c r="FD26" s="80"/>
      <c r="FE26" s="80"/>
      <c r="FF26" s="80"/>
      <c r="FG26" s="80"/>
      <c r="FH26" s="80"/>
      <c r="FI26" s="80"/>
      <c r="FJ26" s="80"/>
      <c r="FK26" s="80"/>
      <c r="FL26" s="80"/>
      <c r="FM26" s="80"/>
      <c r="FN26" s="80"/>
      <c r="FO26" s="80"/>
      <c r="FP26" s="80"/>
      <c r="FQ26" s="80"/>
      <c r="FR26" s="80"/>
      <c r="FS26" s="80"/>
      <c r="FT26" s="80"/>
      <c r="FU26" s="80"/>
      <c r="FV26" s="80"/>
      <c r="FW26" s="80"/>
      <c r="FX26" s="80"/>
      <c r="FY26" s="80"/>
      <c r="FZ26" s="80"/>
      <c r="GA26" s="80"/>
      <c r="GB26" s="80"/>
      <c r="GC26" s="80"/>
      <c r="GD26" s="80"/>
      <c r="GE26" s="80"/>
      <c r="GF26" s="80"/>
      <c r="GG26" s="80"/>
      <c r="GH26" s="80"/>
      <c r="GI26" s="80"/>
      <c r="GJ26" s="80"/>
      <c r="GK26" s="80"/>
      <c r="GL26" s="80"/>
      <c r="GM26" s="80"/>
      <c r="GN26" s="80"/>
      <c r="GO26" s="80"/>
      <c r="GP26" s="80"/>
      <c r="GQ26" s="80"/>
      <c r="GR26" s="80"/>
      <c r="GS26" s="80"/>
      <c r="GT26" s="80"/>
      <c r="GU26" s="80"/>
      <c r="GV26" s="80"/>
      <c r="GW26" s="80"/>
      <c r="GX26" s="80"/>
      <c r="GY26" s="80"/>
      <c r="GZ26" s="80"/>
      <c r="HA26" s="80"/>
      <c r="HB26" s="80"/>
      <c r="HC26" s="80"/>
      <c r="HD26" s="80"/>
      <c r="HE26" s="80"/>
      <c r="HF26" s="80"/>
      <c r="HG26" s="80"/>
      <c r="HH26" s="80"/>
      <c r="HI26" s="80"/>
      <c r="HJ26" s="80"/>
      <c r="HK26" s="80"/>
      <c r="HL26" s="80"/>
      <c r="HM26" s="80"/>
      <c r="HN26" s="80"/>
      <c r="HO26" s="80"/>
      <c r="HP26" s="80"/>
      <c r="HQ26" s="80"/>
      <c r="HR26" s="80"/>
      <c r="HS26" s="80"/>
      <c r="HT26" s="80"/>
      <c r="HU26" s="80"/>
      <c r="HV26" s="80"/>
      <c r="HW26" s="80"/>
      <c r="HX26" s="80"/>
      <c r="HY26" s="80"/>
      <c r="HZ26" s="80"/>
      <c r="IA26" s="80"/>
      <c r="IB26" s="80"/>
      <c r="IC26" s="80"/>
      <c r="ID26" s="80"/>
      <c r="IE26" s="80"/>
      <c r="IF26" s="80"/>
      <c r="IG26" s="80"/>
      <c r="IH26" s="80"/>
      <c r="II26" s="80"/>
      <c r="IJ26" s="80"/>
      <c r="IK26" s="80"/>
      <c r="IL26" s="80"/>
      <c r="IM26" s="80"/>
    </row>
    <row r="27" ht="21.75" hidden="1" customHeight="1" spans="1:247">
      <c r="A27" s="152" t="s">
        <v>51</v>
      </c>
      <c r="B27" s="117"/>
      <c r="C27" s="117">
        <f t="shared" si="3"/>
        <v>0</v>
      </c>
      <c r="D27" s="178"/>
      <c r="E27" s="178"/>
      <c r="F27" s="117"/>
      <c r="G27" s="117"/>
      <c r="H27" s="117"/>
      <c r="I27" s="1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c r="DB27" s="80"/>
      <c r="DC27" s="80"/>
      <c r="DD27" s="80"/>
      <c r="DE27" s="80"/>
      <c r="DF27" s="80"/>
      <c r="DG27" s="80"/>
      <c r="DH27" s="80"/>
      <c r="DI27" s="80"/>
      <c r="DJ27" s="80"/>
      <c r="DK27" s="80"/>
      <c r="DL27" s="80"/>
      <c r="DM27" s="80"/>
      <c r="DN27" s="80"/>
      <c r="DO27" s="80"/>
      <c r="DP27" s="80"/>
      <c r="DQ27" s="80"/>
      <c r="DR27" s="80"/>
      <c r="DS27" s="80"/>
      <c r="DT27" s="80"/>
      <c r="DU27" s="80"/>
      <c r="DV27" s="80"/>
      <c r="DW27" s="80"/>
      <c r="DX27" s="80"/>
      <c r="DY27" s="80"/>
      <c r="DZ27" s="80"/>
      <c r="EA27" s="80"/>
      <c r="EB27" s="80"/>
      <c r="EC27" s="80"/>
      <c r="ED27" s="80"/>
      <c r="EE27" s="80"/>
      <c r="EF27" s="80"/>
      <c r="EG27" s="80"/>
      <c r="EH27" s="80"/>
      <c r="EI27" s="80"/>
      <c r="EJ27" s="80"/>
      <c r="EK27" s="80"/>
      <c r="EL27" s="80"/>
      <c r="EM27" s="80"/>
      <c r="EN27" s="80"/>
      <c r="EO27" s="80"/>
      <c r="EP27" s="80"/>
      <c r="EQ27" s="80"/>
      <c r="ER27" s="80"/>
      <c r="ES27" s="80"/>
      <c r="ET27" s="80"/>
      <c r="EU27" s="80"/>
      <c r="EV27" s="80"/>
      <c r="EW27" s="80"/>
      <c r="EX27" s="80"/>
      <c r="EY27" s="80"/>
      <c r="EZ27" s="80"/>
      <c r="FA27" s="80"/>
      <c r="FB27" s="80"/>
      <c r="FC27" s="80"/>
      <c r="FD27" s="80"/>
      <c r="FE27" s="80"/>
      <c r="FF27" s="80"/>
      <c r="FG27" s="80"/>
      <c r="FH27" s="80"/>
      <c r="FI27" s="80"/>
      <c r="FJ27" s="80"/>
      <c r="FK27" s="80"/>
      <c r="FL27" s="80"/>
      <c r="FM27" s="80"/>
      <c r="FN27" s="80"/>
      <c r="FO27" s="80"/>
      <c r="FP27" s="80"/>
      <c r="FQ27" s="80"/>
      <c r="FR27" s="80"/>
      <c r="FS27" s="80"/>
      <c r="FT27" s="80"/>
      <c r="FU27" s="80"/>
      <c r="FV27" s="80"/>
      <c r="FW27" s="80"/>
      <c r="FX27" s="80"/>
      <c r="FY27" s="80"/>
      <c r="FZ27" s="80"/>
      <c r="GA27" s="80"/>
      <c r="GB27" s="80"/>
      <c r="GC27" s="80"/>
      <c r="GD27" s="80"/>
      <c r="GE27" s="80"/>
      <c r="GF27" s="80"/>
      <c r="GG27" s="80"/>
      <c r="GH27" s="80"/>
      <c r="GI27" s="80"/>
      <c r="GJ27" s="80"/>
      <c r="GK27" s="80"/>
      <c r="GL27" s="80"/>
      <c r="GM27" s="80"/>
      <c r="GN27" s="80"/>
      <c r="GO27" s="80"/>
      <c r="GP27" s="80"/>
      <c r="GQ27" s="80"/>
      <c r="GR27" s="80"/>
      <c r="GS27" s="80"/>
      <c r="GT27" s="80"/>
      <c r="GU27" s="80"/>
      <c r="GV27" s="80"/>
      <c r="GW27" s="80"/>
      <c r="GX27" s="80"/>
      <c r="GY27" s="80"/>
      <c r="GZ27" s="80"/>
      <c r="HA27" s="80"/>
      <c r="HB27" s="80"/>
      <c r="HC27" s="80"/>
      <c r="HD27" s="80"/>
      <c r="HE27" s="80"/>
      <c r="HF27" s="80"/>
      <c r="HG27" s="80"/>
      <c r="HH27" s="80"/>
      <c r="HI27" s="80"/>
      <c r="HJ27" s="80"/>
      <c r="HK27" s="80"/>
      <c r="HL27" s="80"/>
      <c r="HM27" s="80"/>
      <c r="HN27" s="80"/>
      <c r="HO27" s="80"/>
      <c r="HP27" s="80"/>
      <c r="HQ27" s="80"/>
      <c r="HR27" s="80"/>
      <c r="HS27" s="80"/>
      <c r="HT27" s="80"/>
      <c r="HU27" s="80"/>
      <c r="HV27" s="80"/>
      <c r="HW27" s="80"/>
      <c r="HX27" s="80"/>
      <c r="HY27" s="80"/>
      <c r="HZ27" s="80"/>
      <c r="IA27" s="80"/>
      <c r="IB27" s="80"/>
      <c r="IC27" s="80"/>
      <c r="ID27" s="80"/>
      <c r="IE27" s="80"/>
      <c r="IF27" s="80"/>
      <c r="IG27" s="80"/>
      <c r="IH27" s="80"/>
      <c r="II27" s="80"/>
      <c r="IJ27" s="80"/>
      <c r="IK27" s="80"/>
      <c r="IL27" s="80"/>
      <c r="IM27" s="80"/>
    </row>
    <row r="28" ht="21.75" hidden="1" customHeight="1" spans="1:247">
      <c r="A28" s="152" t="s">
        <v>52</v>
      </c>
      <c r="B28" s="117"/>
      <c r="C28" s="117">
        <f t="shared" si="3"/>
        <v>0</v>
      </c>
      <c r="D28" s="178"/>
      <c r="E28" s="178"/>
      <c r="F28" s="117"/>
      <c r="G28" s="117"/>
      <c r="H28" s="117"/>
      <c r="I28" s="1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c r="EN28" s="80"/>
      <c r="EO28" s="80"/>
      <c r="EP28" s="80"/>
      <c r="EQ28" s="80"/>
      <c r="ER28" s="80"/>
      <c r="ES28" s="80"/>
      <c r="ET28" s="80"/>
      <c r="EU28" s="80"/>
      <c r="EV28" s="80"/>
      <c r="EW28" s="80"/>
      <c r="EX28" s="80"/>
      <c r="EY28" s="80"/>
      <c r="EZ28" s="80"/>
      <c r="FA28" s="80"/>
      <c r="FB28" s="80"/>
      <c r="FC28" s="80"/>
      <c r="FD28" s="80"/>
      <c r="FE28" s="80"/>
      <c r="FF28" s="80"/>
      <c r="FG28" s="80"/>
      <c r="FH28" s="80"/>
      <c r="FI28" s="80"/>
      <c r="FJ28" s="80"/>
      <c r="FK28" s="80"/>
      <c r="FL28" s="80"/>
      <c r="FM28" s="80"/>
      <c r="FN28" s="80"/>
      <c r="FO28" s="80"/>
      <c r="FP28" s="80"/>
      <c r="FQ28" s="80"/>
      <c r="FR28" s="80"/>
      <c r="FS28" s="80"/>
      <c r="FT28" s="80"/>
      <c r="FU28" s="80"/>
      <c r="FV28" s="80"/>
      <c r="FW28" s="80"/>
      <c r="FX28" s="80"/>
      <c r="FY28" s="80"/>
      <c r="FZ28" s="80"/>
      <c r="GA28" s="80"/>
      <c r="GB28" s="80"/>
      <c r="GC28" s="80"/>
      <c r="GD28" s="80"/>
      <c r="GE28" s="80"/>
      <c r="GF28" s="80"/>
      <c r="GG28" s="80"/>
      <c r="GH28" s="80"/>
      <c r="GI28" s="80"/>
      <c r="GJ28" s="80"/>
      <c r="GK28" s="80"/>
      <c r="GL28" s="80"/>
      <c r="GM28" s="80"/>
      <c r="GN28" s="80"/>
      <c r="GO28" s="80"/>
      <c r="GP28" s="80"/>
      <c r="GQ28" s="80"/>
      <c r="GR28" s="80"/>
      <c r="GS28" s="80"/>
      <c r="GT28" s="80"/>
      <c r="GU28" s="80"/>
      <c r="GV28" s="80"/>
      <c r="GW28" s="80"/>
      <c r="GX28" s="80"/>
      <c r="GY28" s="80"/>
      <c r="GZ28" s="80"/>
      <c r="HA28" s="80"/>
      <c r="HB28" s="80"/>
      <c r="HC28" s="80"/>
      <c r="HD28" s="80"/>
      <c r="HE28" s="80"/>
      <c r="HF28" s="80"/>
      <c r="HG28" s="80"/>
      <c r="HH28" s="80"/>
      <c r="HI28" s="80"/>
      <c r="HJ28" s="80"/>
      <c r="HK28" s="80"/>
      <c r="HL28" s="80"/>
      <c r="HM28" s="80"/>
      <c r="HN28" s="80"/>
      <c r="HO28" s="80"/>
      <c r="HP28" s="80"/>
      <c r="HQ28" s="80"/>
      <c r="HR28" s="80"/>
      <c r="HS28" s="80"/>
      <c r="HT28" s="80"/>
      <c r="HU28" s="80"/>
      <c r="HV28" s="80"/>
      <c r="HW28" s="80"/>
      <c r="HX28" s="80"/>
      <c r="HY28" s="80"/>
      <c r="HZ28" s="80"/>
      <c r="IA28" s="80"/>
      <c r="IB28" s="80"/>
      <c r="IC28" s="80"/>
      <c r="ID28" s="80"/>
      <c r="IE28" s="80"/>
      <c r="IF28" s="80"/>
      <c r="IG28" s="80"/>
      <c r="IH28" s="80"/>
      <c r="II28" s="80"/>
      <c r="IJ28" s="80"/>
      <c r="IK28" s="80"/>
      <c r="IL28" s="80"/>
      <c r="IM28" s="80"/>
    </row>
    <row r="29" ht="21.75" customHeight="1" spans="1:247">
      <c r="A29" s="152" t="s">
        <v>92</v>
      </c>
      <c r="B29" s="117">
        <f t="shared" si="2"/>
        <v>4.9</v>
      </c>
      <c r="C29" s="117">
        <f t="shared" si="3"/>
        <v>4.9</v>
      </c>
      <c r="D29" s="178">
        <v>4.9</v>
      </c>
      <c r="E29" s="178"/>
      <c r="F29" s="117"/>
      <c r="G29" s="117"/>
      <c r="H29" s="117"/>
      <c r="I29" s="1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c r="EN29" s="80"/>
      <c r="EO29" s="80"/>
      <c r="EP29" s="80"/>
      <c r="EQ29" s="80"/>
      <c r="ER29" s="80"/>
      <c r="ES29" s="80"/>
      <c r="ET29" s="80"/>
      <c r="EU29" s="80"/>
      <c r="EV29" s="80"/>
      <c r="EW29" s="80"/>
      <c r="EX29" s="80"/>
      <c r="EY29" s="80"/>
      <c r="EZ29" s="80"/>
      <c r="FA29" s="80"/>
      <c r="FB29" s="80"/>
      <c r="FC29" s="80"/>
      <c r="FD29" s="80"/>
      <c r="FE29" s="80"/>
      <c r="FF29" s="80"/>
      <c r="FG29" s="80"/>
      <c r="FH29" s="80"/>
      <c r="FI29" s="80"/>
      <c r="FJ29" s="80"/>
      <c r="FK29" s="80"/>
      <c r="FL29" s="80"/>
      <c r="FM29" s="80"/>
      <c r="FN29" s="80"/>
      <c r="FO29" s="80"/>
      <c r="FP29" s="80"/>
      <c r="FQ29" s="80"/>
      <c r="FR29" s="80"/>
      <c r="FS29" s="80"/>
      <c r="FT29" s="80"/>
      <c r="FU29" s="80"/>
      <c r="FV29" s="80"/>
      <c r="FW29" s="80"/>
      <c r="FX29" s="80"/>
      <c r="FY29" s="80"/>
      <c r="FZ29" s="80"/>
      <c r="GA29" s="80"/>
      <c r="GB29" s="80"/>
      <c r="GC29" s="80"/>
      <c r="GD29" s="80"/>
      <c r="GE29" s="80"/>
      <c r="GF29" s="80"/>
      <c r="GG29" s="80"/>
      <c r="GH29" s="80"/>
      <c r="GI29" s="80"/>
      <c r="GJ29" s="80"/>
      <c r="GK29" s="80"/>
      <c r="GL29" s="80"/>
      <c r="GM29" s="80"/>
      <c r="GN29" s="80"/>
      <c r="GO29" s="80"/>
      <c r="GP29" s="80"/>
      <c r="GQ29" s="80"/>
      <c r="GR29" s="80"/>
      <c r="GS29" s="80"/>
      <c r="GT29" s="80"/>
      <c r="GU29" s="80"/>
      <c r="GV29" s="80"/>
      <c r="GW29" s="80"/>
      <c r="GX29" s="80"/>
      <c r="GY29" s="80"/>
      <c r="GZ29" s="80"/>
      <c r="HA29" s="80"/>
      <c r="HB29" s="80"/>
      <c r="HC29" s="80"/>
      <c r="HD29" s="80"/>
      <c r="HE29" s="80"/>
      <c r="HF29" s="80"/>
      <c r="HG29" s="80"/>
      <c r="HH29" s="80"/>
      <c r="HI29" s="80"/>
      <c r="HJ29" s="80"/>
      <c r="HK29" s="80"/>
      <c r="HL29" s="80"/>
      <c r="HM29" s="80"/>
      <c r="HN29" s="80"/>
      <c r="HO29" s="80"/>
      <c r="HP29" s="80"/>
      <c r="HQ29" s="80"/>
      <c r="HR29" s="80"/>
      <c r="HS29" s="80"/>
      <c r="HT29" s="80"/>
      <c r="HU29" s="80"/>
      <c r="HV29" s="80"/>
      <c r="HW29" s="80"/>
      <c r="HX29" s="80"/>
      <c r="HY29" s="80"/>
      <c r="HZ29" s="80"/>
      <c r="IA29" s="80"/>
      <c r="IB29" s="80"/>
      <c r="IC29" s="80"/>
      <c r="ID29" s="80"/>
      <c r="IE29" s="80"/>
      <c r="IF29" s="80"/>
      <c r="IG29" s="80"/>
      <c r="IH29" s="80"/>
      <c r="II29" s="80"/>
      <c r="IJ29" s="80"/>
      <c r="IK29" s="80"/>
      <c r="IL29" s="80"/>
      <c r="IM29" s="80"/>
    </row>
    <row r="30" ht="21.75" customHeight="1" spans="1:247">
      <c r="A30" s="152" t="s">
        <v>53</v>
      </c>
      <c r="B30" s="117">
        <f t="shared" si="2"/>
        <v>84.3</v>
      </c>
      <c r="C30" s="117">
        <f t="shared" si="3"/>
        <v>84.3</v>
      </c>
      <c r="D30" s="178">
        <v>34.3</v>
      </c>
      <c r="E30" s="178">
        <v>50</v>
      </c>
      <c r="F30" s="117"/>
      <c r="G30" s="117"/>
      <c r="H30" s="117"/>
      <c r="I30" s="1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c r="EN30" s="80"/>
      <c r="EO30" s="80"/>
      <c r="EP30" s="80"/>
      <c r="EQ30" s="80"/>
      <c r="ER30" s="80"/>
      <c r="ES30" s="80"/>
      <c r="ET30" s="80"/>
      <c r="EU30" s="80"/>
      <c r="EV30" s="80"/>
      <c r="EW30" s="80"/>
      <c r="EX30" s="80"/>
      <c r="EY30" s="80"/>
      <c r="EZ30" s="80"/>
      <c r="FA30" s="80"/>
      <c r="FB30" s="80"/>
      <c r="FC30" s="80"/>
      <c r="FD30" s="80"/>
      <c r="FE30" s="80"/>
      <c r="FF30" s="80"/>
      <c r="FG30" s="80"/>
      <c r="FH30" s="80"/>
      <c r="FI30" s="80"/>
      <c r="FJ30" s="80"/>
      <c r="FK30" s="80"/>
      <c r="FL30" s="80"/>
      <c r="FM30" s="80"/>
      <c r="FN30" s="80"/>
      <c r="FO30" s="80"/>
      <c r="FP30" s="80"/>
      <c r="FQ30" s="80"/>
      <c r="FR30" s="80"/>
      <c r="FS30" s="80"/>
      <c r="FT30" s="80"/>
      <c r="FU30" s="80"/>
      <c r="FV30" s="80"/>
      <c r="FW30" s="80"/>
      <c r="FX30" s="80"/>
      <c r="FY30" s="80"/>
      <c r="FZ30" s="80"/>
      <c r="GA30" s="80"/>
      <c r="GB30" s="80"/>
      <c r="GC30" s="80"/>
      <c r="GD30" s="80"/>
      <c r="GE30" s="80"/>
      <c r="GF30" s="80"/>
      <c r="GG30" s="80"/>
      <c r="GH30" s="80"/>
      <c r="GI30" s="80"/>
      <c r="GJ30" s="80"/>
      <c r="GK30" s="80"/>
      <c r="GL30" s="80"/>
      <c r="GM30" s="80"/>
      <c r="GN30" s="80"/>
      <c r="GO30" s="80"/>
      <c r="GP30" s="80"/>
      <c r="GQ30" s="80"/>
      <c r="GR30" s="80"/>
      <c r="GS30" s="80"/>
      <c r="GT30" s="80"/>
      <c r="GU30" s="80"/>
      <c r="GV30" s="80"/>
      <c r="GW30" s="80"/>
      <c r="GX30" s="80"/>
      <c r="GY30" s="80"/>
      <c r="GZ30" s="80"/>
      <c r="HA30" s="80"/>
      <c r="HB30" s="80"/>
      <c r="HC30" s="80"/>
      <c r="HD30" s="80"/>
      <c r="HE30" s="80"/>
      <c r="HF30" s="80"/>
      <c r="HG30" s="80"/>
      <c r="HH30" s="80"/>
      <c r="HI30" s="80"/>
      <c r="HJ30" s="80"/>
      <c r="HK30" s="80"/>
      <c r="HL30" s="80"/>
      <c r="HM30" s="80"/>
      <c r="HN30" s="80"/>
      <c r="HO30" s="80"/>
      <c r="HP30" s="80"/>
      <c r="HQ30" s="80"/>
      <c r="HR30" s="80"/>
      <c r="HS30" s="80"/>
      <c r="HT30" s="80"/>
      <c r="HU30" s="80"/>
      <c r="HV30" s="80"/>
      <c r="HW30" s="80"/>
      <c r="HX30" s="80"/>
      <c r="HY30" s="80"/>
      <c r="HZ30" s="80"/>
      <c r="IA30" s="80"/>
      <c r="IB30" s="80"/>
      <c r="IC30" s="80"/>
      <c r="ID30" s="80"/>
      <c r="IE30" s="80"/>
      <c r="IF30" s="80"/>
      <c r="IG30" s="80"/>
      <c r="IH30" s="80"/>
      <c r="II30" s="80"/>
      <c r="IJ30" s="80"/>
      <c r="IK30" s="80"/>
      <c r="IL30" s="80"/>
      <c r="IM30" s="80"/>
    </row>
    <row r="31" ht="21.75" customHeight="1" spans="1:247">
      <c r="A31" s="152" t="s">
        <v>93</v>
      </c>
      <c r="B31" s="117">
        <f t="shared" si="2"/>
        <v>129.36</v>
      </c>
      <c r="C31" s="117">
        <f t="shared" si="3"/>
        <v>129.36</v>
      </c>
      <c r="D31" s="178">
        <v>129.36</v>
      </c>
      <c r="E31" s="178"/>
      <c r="F31" s="117"/>
      <c r="G31" s="117"/>
      <c r="H31" s="117"/>
      <c r="I31" s="1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c r="EN31" s="80"/>
      <c r="EO31" s="80"/>
      <c r="EP31" s="80"/>
      <c r="EQ31" s="80"/>
      <c r="ER31" s="80"/>
      <c r="ES31" s="80"/>
      <c r="ET31" s="80"/>
      <c r="EU31" s="80"/>
      <c r="EV31" s="80"/>
      <c r="EW31" s="80"/>
      <c r="EX31" s="80"/>
      <c r="EY31" s="80"/>
      <c r="EZ31" s="80"/>
      <c r="FA31" s="80"/>
      <c r="FB31" s="80"/>
      <c r="FC31" s="80"/>
      <c r="FD31" s="80"/>
      <c r="FE31" s="80"/>
      <c r="FF31" s="80"/>
      <c r="FG31" s="80"/>
      <c r="FH31" s="80"/>
      <c r="FI31" s="80"/>
      <c r="FJ31" s="80"/>
      <c r="FK31" s="80"/>
      <c r="FL31" s="80"/>
      <c r="FM31" s="80"/>
      <c r="FN31" s="80"/>
      <c r="FO31" s="80"/>
      <c r="FP31" s="80"/>
      <c r="FQ31" s="80"/>
      <c r="FR31" s="80"/>
      <c r="FS31" s="80"/>
      <c r="FT31" s="80"/>
      <c r="FU31" s="80"/>
      <c r="FV31" s="80"/>
      <c r="FW31" s="80"/>
      <c r="FX31" s="80"/>
      <c r="FY31" s="80"/>
      <c r="FZ31" s="80"/>
      <c r="GA31" s="80"/>
      <c r="GB31" s="80"/>
      <c r="GC31" s="80"/>
      <c r="GD31" s="80"/>
      <c r="GE31" s="80"/>
      <c r="GF31" s="80"/>
      <c r="GG31" s="80"/>
      <c r="GH31" s="80"/>
      <c r="GI31" s="80"/>
      <c r="GJ31" s="80"/>
      <c r="GK31" s="80"/>
      <c r="GL31" s="80"/>
      <c r="GM31" s="80"/>
      <c r="GN31" s="80"/>
      <c r="GO31" s="80"/>
      <c r="GP31" s="80"/>
      <c r="GQ31" s="80"/>
      <c r="GR31" s="80"/>
      <c r="GS31" s="80"/>
      <c r="GT31" s="80"/>
      <c r="GU31" s="80"/>
      <c r="GV31" s="80"/>
      <c r="GW31" s="80"/>
      <c r="GX31" s="80"/>
      <c r="GY31" s="80"/>
      <c r="GZ31" s="80"/>
      <c r="HA31" s="80"/>
      <c r="HB31" s="80"/>
      <c r="HC31" s="80"/>
      <c r="HD31" s="80"/>
      <c r="HE31" s="80"/>
      <c r="HF31" s="80"/>
      <c r="HG31" s="80"/>
      <c r="HH31" s="80"/>
      <c r="HI31" s="80"/>
      <c r="HJ31" s="80"/>
      <c r="HK31" s="80"/>
      <c r="HL31" s="80"/>
      <c r="HM31" s="80"/>
      <c r="HN31" s="80"/>
      <c r="HO31" s="80"/>
      <c r="HP31" s="80"/>
      <c r="HQ31" s="80"/>
      <c r="HR31" s="80"/>
      <c r="HS31" s="80"/>
      <c r="HT31" s="80"/>
      <c r="HU31" s="80"/>
      <c r="HV31" s="80"/>
      <c r="HW31" s="80"/>
      <c r="HX31" s="80"/>
      <c r="HY31" s="80"/>
      <c r="HZ31" s="80"/>
      <c r="IA31" s="80"/>
      <c r="IB31" s="80"/>
      <c r="IC31" s="80"/>
      <c r="ID31" s="80"/>
      <c r="IE31" s="80"/>
      <c r="IF31" s="80"/>
      <c r="IG31" s="80"/>
      <c r="IH31" s="80"/>
      <c r="II31" s="80"/>
      <c r="IJ31" s="80"/>
      <c r="IK31" s="80"/>
      <c r="IL31" s="80"/>
      <c r="IM31" s="80"/>
    </row>
    <row r="32" ht="21.75" customHeight="1" spans="1:247">
      <c r="A32" s="152" t="s">
        <v>54</v>
      </c>
      <c r="B32" s="117">
        <f t="shared" si="2"/>
        <v>0</v>
      </c>
      <c r="C32" s="117">
        <f t="shared" si="3"/>
        <v>0</v>
      </c>
      <c r="D32" s="178"/>
      <c r="E32" s="178"/>
      <c r="F32" s="117"/>
      <c r="G32" s="117"/>
      <c r="H32" s="117"/>
      <c r="I32" s="1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c r="EN32" s="80"/>
      <c r="EO32" s="80"/>
      <c r="EP32" s="80"/>
      <c r="EQ32" s="80"/>
      <c r="ER32" s="80"/>
      <c r="ES32" s="80"/>
      <c r="ET32" s="80"/>
      <c r="EU32" s="80"/>
      <c r="EV32" s="80"/>
      <c r="EW32" s="80"/>
      <c r="EX32" s="80"/>
      <c r="EY32" s="80"/>
      <c r="EZ32" s="80"/>
      <c r="FA32" s="80"/>
      <c r="FB32" s="80"/>
      <c r="FC32" s="80"/>
      <c r="FD32" s="80"/>
      <c r="FE32" s="80"/>
      <c r="FF32" s="80"/>
      <c r="FG32" s="80"/>
      <c r="FH32" s="80"/>
      <c r="FI32" s="80"/>
      <c r="FJ32" s="80"/>
      <c r="FK32" s="80"/>
      <c r="FL32" s="80"/>
      <c r="FM32" s="80"/>
      <c r="FN32" s="80"/>
      <c r="FO32" s="80"/>
      <c r="FP32" s="80"/>
      <c r="FQ32" s="80"/>
      <c r="FR32" s="80"/>
      <c r="FS32" s="80"/>
      <c r="FT32" s="80"/>
      <c r="FU32" s="80"/>
      <c r="FV32" s="80"/>
      <c r="FW32" s="80"/>
      <c r="FX32" s="80"/>
      <c r="FY32" s="80"/>
      <c r="FZ32" s="80"/>
      <c r="GA32" s="80"/>
      <c r="GB32" s="80"/>
      <c r="GC32" s="80"/>
      <c r="GD32" s="80"/>
      <c r="GE32" s="80"/>
      <c r="GF32" s="80"/>
      <c r="GG32" s="80"/>
      <c r="GH32" s="80"/>
      <c r="GI32" s="80"/>
      <c r="GJ32" s="80"/>
      <c r="GK32" s="80"/>
      <c r="GL32" s="80"/>
      <c r="GM32" s="80"/>
      <c r="GN32" s="80"/>
      <c r="GO32" s="80"/>
      <c r="GP32" s="80"/>
      <c r="GQ32" s="80"/>
      <c r="GR32" s="80"/>
      <c r="GS32" s="80"/>
      <c r="GT32" s="80"/>
      <c r="GU32" s="80"/>
      <c r="GV32" s="80"/>
      <c r="GW32" s="80"/>
      <c r="GX32" s="80"/>
      <c r="GY32" s="80"/>
      <c r="GZ32" s="80"/>
      <c r="HA32" s="80"/>
      <c r="HB32" s="80"/>
      <c r="HC32" s="80"/>
      <c r="HD32" s="80"/>
      <c r="HE32" s="80"/>
      <c r="HF32" s="80"/>
      <c r="HG32" s="80"/>
      <c r="HH32" s="80"/>
      <c r="HI32" s="80"/>
      <c r="HJ32" s="80"/>
      <c r="HK32" s="80"/>
      <c r="HL32" s="80"/>
      <c r="HM32" s="80"/>
      <c r="HN32" s="80"/>
      <c r="HO32" s="80"/>
      <c r="HP32" s="80"/>
      <c r="HQ32" s="80"/>
      <c r="HR32" s="80"/>
      <c r="HS32" s="80"/>
      <c r="HT32" s="80"/>
      <c r="HU32" s="80"/>
      <c r="HV32" s="80"/>
      <c r="HW32" s="80"/>
      <c r="HX32" s="80"/>
      <c r="HY32" s="80"/>
      <c r="HZ32" s="80"/>
      <c r="IA32" s="80"/>
      <c r="IB32" s="80"/>
      <c r="IC32" s="80"/>
      <c r="ID32" s="80"/>
      <c r="IE32" s="80"/>
      <c r="IF32" s="80"/>
      <c r="IG32" s="80"/>
      <c r="IH32" s="80"/>
      <c r="II32" s="80"/>
      <c r="IJ32" s="80"/>
      <c r="IK32" s="80"/>
      <c r="IL32" s="80"/>
      <c r="IM32" s="80"/>
    </row>
    <row r="33" ht="21.75" customHeight="1" spans="1:247">
      <c r="A33" s="152" t="s">
        <v>55</v>
      </c>
      <c r="B33" s="117">
        <f t="shared" si="2"/>
        <v>206.12</v>
      </c>
      <c r="C33" s="117">
        <f t="shared" si="3"/>
        <v>206.12</v>
      </c>
      <c r="D33" s="179">
        <v>106.12</v>
      </c>
      <c r="E33" s="179">
        <v>100</v>
      </c>
      <c r="F33" s="179"/>
      <c r="G33" s="179"/>
      <c r="H33" s="179"/>
      <c r="I33" s="179"/>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c r="EN33" s="80"/>
      <c r="EO33" s="80"/>
      <c r="EP33" s="80"/>
      <c r="EQ33" s="80"/>
      <c r="ER33" s="80"/>
      <c r="ES33" s="80"/>
      <c r="ET33" s="80"/>
      <c r="EU33" s="80"/>
      <c r="EV33" s="80"/>
      <c r="EW33" s="80"/>
      <c r="EX33" s="80"/>
      <c r="EY33" s="80"/>
      <c r="EZ33" s="80"/>
      <c r="FA33" s="80"/>
      <c r="FB33" s="80"/>
      <c r="FC33" s="80"/>
      <c r="FD33" s="80"/>
      <c r="FE33" s="80"/>
      <c r="FF33" s="80"/>
      <c r="FG33" s="80"/>
      <c r="FH33" s="80"/>
      <c r="FI33" s="80"/>
      <c r="FJ33" s="80"/>
      <c r="FK33" s="80"/>
      <c r="FL33" s="80"/>
      <c r="FM33" s="80"/>
      <c r="FN33" s="80"/>
      <c r="FO33" s="80"/>
      <c r="FP33" s="80"/>
      <c r="FQ33" s="80"/>
      <c r="FR33" s="80"/>
      <c r="FS33" s="80"/>
      <c r="FT33" s="80"/>
      <c r="FU33" s="80"/>
      <c r="FV33" s="80"/>
      <c r="FW33" s="80"/>
      <c r="FX33" s="80"/>
      <c r="FY33" s="80"/>
      <c r="FZ33" s="80"/>
      <c r="GA33" s="80"/>
      <c r="GB33" s="80"/>
      <c r="GC33" s="80"/>
      <c r="GD33" s="80"/>
      <c r="GE33" s="80"/>
      <c r="GF33" s="80"/>
      <c r="GG33" s="80"/>
      <c r="GH33" s="80"/>
      <c r="GI33" s="80"/>
      <c r="GJ33" s="80"/>
      <c r="GK33" s="80"/>
      <c r="GL33" s="80"/>
      <c r="GM33" s="80"/>
      <c r="GN33" s="80"/>
      <c r="GO33" s="80"/>
      <c r="GP33" s="80"/>
      <c r="GQ33" s="80"/>
      <c r="GR33" s="80"/>
      <c r="GS33" s="80"/>
      <c r="GT33" s="80"/>
      <c r="GU33" s="80"/>
      <c r="GV33" s="80"/>
      <c r="GW33" s="80"/>
      <c r="GX33" s="80"/>
      <c r="GY33" s="80"/>
      <c r="GZ33" s="80"/>
      <c r="HA33" s="80"/>
      <c r="HB33" s="80"/>
      <c r="HC33" s="80"/>
      <c r="HD33" s="80"/>
      <c r="HE33" s="80"/>
      <c r="HF33" s="80"/>
      <c r="HG33" s="80"/>
      <c r="HH33" s="80"/>
      <c r="HI33" s="80"/>
      <c r="HJ33" s="80"/>
      <c r="HK33" s="80"/>
      <c r="HL33" s="80"/>
      <c r="HM33" s="80"/>
      <c r="HN33" s="80"/>
      <c r="HO33" s="80"/>
      <c r="HP33" s="80"/>
      <c r="HQ33" s="80"/>
      <c r="HR33" s="80"/>
      <c r="HS33" s="80"/>
      <c r="HT33" s="80"/>
      <c r="HU33" s="80"/>
      <c r="HV33" s="80"/>
      <c r="HW33" s="80"/>
      <c r="HX33" s="80"/>
      <c r="HY33" s="80"/>
      <c r="HZ33" s="80"/>
      <c r="IA33" s="80"/>
      <c r="IB33" s="80"/>
      <c r="IC33" s="80"/>
      <c r="ID33" s="80"/>
      <c r="IE33" s="80"/>
      <c r="IF33" s="80"/>
      <c r="IG33" s="80"/>
      <c r="IH33" s="80"/>
      <c r="II33" s="80"/>
      <c r="IJ33" s="80"/>
      <c r="IK33" s="80"/>
      <c r="IL33" s="80"/>
      <c r="IM33" s="80"/>
    </row>
    <row r="34" ht="21.75" customHeight="1" spans="1:9">
      <c r="A34" s="150" t="s">
        <v>71</v>
      </c>
      <c r="B34" s="179">
        <f t="shared" si="2"/>
        <v>102.6</v>
      </c>
      <c r="C34" s="179">
        <f>D34</f>
        <v>102.6</v>
      </c>
      <c r="D34" s="179">
        <f>D35+D36+D40</f>
        <v>102.6</v>
      </c>
      <c r="E34" s="179"/>
      <c r="F34" s="179"/>
      <c r="G34" s="179"/>
      <c r="H34" s="179"/>
      <c r="I34" s="179"/>
    </row>
    <row r="35" ht="21.75" customHeight="1" spans="1:9">
      <c r="A35" s="152" t="s">
        <v>94</v>
      </c>
      <c r="B35" s="179">
        <v>33.06</v>
      </c>
      <c r="C35" s="179">
        <v>33.06</v>
      </c>
      <c r="D35" s="179">
        <f>21.71+0.53+9+1.82</f>
        <v>33.06</v>
      </c>
      <c r="E35" s="179"/>
      <c r="F35" s="179"/>
      <c r="G35" s="179"/>
      <c r="H35" s="179"/>
      <c r="I35" s="179"/>
    </row>
    <row r="36" ht="21.75" customHeight="1" spans="1:9">
      <c r="A36" s="152" t="s">
        <v>95</v>
      </c>
      <c r="B36" s="179">
        <v>34.63</v>
      </c>
      <c r="C36" s="179">
        <v>34.63</v>
      </c>
      <c r="D36" s="179">
        <f>34.63</f>
        <v>34.63</v>
      </c>
      <c r="E36" s="179"/>
      <c r="F36" s="179"/>
      <c r="G36" s="179"/>
      <c r="H36" s="179"/>
      <c r="I36" s="179"/>
    </row>
    <row r="37" ht="21.75" hidden="1" customHeight="1" spans="1:9">
      <c r="A37" s="152" t="s">
        <v>74</v>
      </c>
      <c r="B37" s="179"/>
      <c r="C37" s="179"/>
      <c r="D37" s="179"/>
      <c r="E37" s="179"/>
      <c r="F37" s="179"/>
      <c r="G37" s="179"/>
      <c r="H37" s="179"/>
      <c r="I37" s="179"/>
    </row>
    <row r="38" ht="21.75" hidden="1" customHeight="1" spans="1:9">
      <c r="A38" s="152" t="s">
        <v>96</v>
      </c>
      <c r="B38" s="179"/>
      <c r="C38" s="179"/>
      <c r="D38" s="179"/>
      <c r="E38" s="179"/>
      <c r="F38" s="179"/>
      <c r="G38" s="179"/>
      <c r="H38" s="179"/>
      <c r="I38" s="179"/>
    </row>
    <row r="39" ht="21.75" hidden="1" customHeight="1" spans="1:9">
      <c r="A39" s="152" t="s">
        <v>97</v>
      </c>
      <c r="B39" s="179"/>
      <c r="C39" s="179"/>
      <c r="D39" s="179"/>
      <c r="E39" s="179"/>
      <c r="F39" s="179"/>
      <c r="G39" s="179"/>
      <c r="H39" s="179"/>
      <c r="I39" s="179"/>
    </row>
    <row r="40" ht="21.75" customHeight="1" spans="1:9">
      <c r="A40" s="152" t="s">
        <v>76</v>
      </c>
      <c r="B40" s="179">
        <v>34.91</v>
      </c>
      <c r="C40" s="179">
        <v>34.91</v>
      </c>
      <c r="D40" s="179">
        <f>29.02+1.14+4.75</f>
        <v>34.91</v>
      </c>
      <c r="E40" s="179"/>
      <c r="F40" s="179"/>
      <c r="G40" s="179"/>
      <c r="H40" s="179"/>
      <c r="I40" s="179"/>
    </row>
    <row r="41" ht="21.75" hidden="1" customHeight="1" spans="1:9">
      <c r="A41" s="150" t="s">
        <v>98</v>
      </c>
      <c r="B41" s="179"/>
      <c r="C41" s="179"/>
      <c r="D41" s="179"/>
      <c r="E41" s="179"/>
      <c r="F41" s="179"/>
      <c r="G41" s="179"/>
      <c r="H41" s="179"/>
      <c r="I41" s="179"/>
    </row>
    <row r="42" ht="21.75" hidden="1" customHeight="1" spans="1:9">
      <c r="A42" s="152" t="s">
        <v>99</v>
      </c>
      <c r="B42" s="179"/>
      <c r="C42" s="179"/>
      <c r="D42" s="179"/>
      <c r="E42" s="179"/>
      <c r="F42" s="179"/>
      <c r="G42" s="179"/>
      <c r="H42" s="179"/>
      <c r="I42" s="179"/>
    </row>
    <row r="43" ht="21.75" hidden="1" customHeight="1" spans="1:9">
      <c r="A43" s="152" t="s">
        <v>100</v>
      </c>
      <c r="B43" s="179"/>
      <c r="C43" s="179"/>
      <c r="D43" s="179"/>
      <c r="E43" s="179"/>
      <c r="F43" s="179"/>
      <c r="G43" s="179"/>
      <c r="H43" s="179"/>
      <c r="I43" s="179"/>
    </row>
    <row r="44" ht="21.75" hidden="1" customHeight="1" spans="1:9">
      <c r="A44" s="152" t="s">
        <v>58</v>
      </c>
      <c r="B44" s="179"/>
      <c r="C44" s="179"/>
      <c r="D44" s="179"/>
      <c r="E44" s="179"/>
      <c r="F44" s="179"/>
      <c r="G44" s="179"/>
      <c r="H44" s="179"/>
      <c r="I44" s="179"/>
    </row>
    <row r="45" ht="21.75" hidden="1" customHeight="1" spans="1:9">
      <c r="A45" s="152" t="s">
        <v>62</v>
      </c>
      <c r="B45" s="179"/>
      <c r="C45" s="179"/>
      <c r="D45" s="179"/>
      <c r="E45" s="179"/>
      <c r="F45" s="179"/>
      <c r="G45" s="179"/>
      <c r="H45" s="179"/>
      <c r="I45" s="179"/>
    </row>
    <row r="46" ht="21.75" hidden="1" customHeight="1" spans="1:9">
      <c r="A46" s="152" t="s">
        <v>101</v>
      </c>
      <c r="B46" s="179"/>
      <c r="C46" s="179"/>
      <c r="D46" s="179"/>
      <c r="E46" s="179"/>
      <c r="F46" s="179"/>
      <c r="G46" s="179"/>
      <c r="H46" s="179"/>
      <c r="I46" s="179"/>
    </row>
    <row r="47" ht="21.75" hidden="1" customHeight="1" spans="1:9">
      <c r="A47" s="152" t="s">
        <v>102</v>
      </c>
      <c r="B47" s="179"/>
      <c r="C47" s="179"/>
      <c r="D47" s="179"/>
      <c r="E47" s="179"/>
      <c r="F47" s="179"/>
      <c r="G47" s="179"/>
      <c r="H47" s="179"/>
      <c r="I47" s="179"/>
    </row>
    <row r="48" ht="21.75" hidden="1" customHeight="1" spans="1:9">
      <c r="A48" s="152"/>
      <c r="B48" s="179"/>
      <c r="C48" s="179"/>
      <c r="D48" s="179"/>
      <c r="E48" s="179"/>
      <c r="F48" s="179"/>
      <c r="G48" s="179"/>
      <c r="H48" s="179"/>
      <c r="I48" s="179"/>
    </row>
  </sheetData>
  <mergeCells count="11">
    <mergeCell ref="A2:I2"/>
    <mergeCell ref="C4:F4"/>
    <mergeCell ref="A4:A6"/>
    <mergeCell ref="B4:B6"/>
    <mergeCell ref="C5:C6"/>
    <mergeCell ref="D5:D6"/>
    <mergeCell ref="E5:E6"/>
    <mergeCell ref="F5:F6"/>
    <mergeCell ref="G4:G6"/>
    <mergeCell ref="H4:H6"/>
    <mergeCell ref="I4:I6"/>
  </mergeCells>
  <pageMargins left="0.503472222222222" right="0.306944444444444" top="0.751388888888889" bottom="0.751388888888889" header="0.298611111111111" footer="0.298611111111111"/>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3:K49"/>
  <sheetViews>
    <sheetView showGridLines="0" showZeros="0" topLeftCell="A3" workbookViewId="0">
      <selection activeCell="D38" sqref="D38"/>
    </sheetView>
  </sheetViews>
  <sheetFormatPr defaultColWidth="6.875" defaultRowHeight="12.75" customHeight="1"/>
  <cols>
    <col min="1" max="1" width="33.25" style="139" customWidth="1"/>
    <col min="2" max="2" width="13.5" style="139" customWidth="1"/>
    <col min="3" max="3" width="29.25" style="139" customWidth="1"/>
    <col min="4" max="4" width="13.375" style="139" customWidth="1"/>
    <col min="5" max="16384" width="6.875" style="139"/>
  </cols>
  <sheetData>
    <row r="3" ht="16.5" customHeight="1" spans="1:6">
      <c r="A3" s="87" t="s">
        <v>103</v>
      </c>
      <c r="B3"/>
      <c r="C3"/>
      <c r="D3"/>
      <c r="E3"/>
      <c r="F3"/>
    </row>
    <row r="4" ht="15" customHeight="1" spans="1:6">
      <c r="A4" s="154"/>
      <c r="B4"/>
      <c r="C4"/>
      <c r="D4" s="155"/>
      <c r="E4"/>
      <c r="F4"/>
    </row>
    <row r="5" ht="21" customHeight="1" spans="1:6">
      <c r="A5" s="156" t="s">
        <v>104</v>
      </c>
      <c r="B5" s="157"/>
      <c r="C5" s="157"/>
      <c r="D5" s="157"/>
      <c r="E5"/>
      <c r="F5"/>
    </row>
    <row r="6" ht="16.5" customHeight="1" spans="1:6">
      <c r="A6" s="158"/>
      <c r="B6"/>
      <c r="C6"/>
      <c r="D6" s="159" t="s">
        <v>4</v>
      </c>
      <c r="E6"/>
      <c r="F6"/>
    </row>
    <row r="7" ht="18" customHeight="1" spans="1:6">
      <c r="A7" s="160" t="s">
        <v>105</v>
      </c>
      <c r="B7" s="161"/>
      <c r="C7" s="162" t="s">
        <v>106</v>
      </c>
      <c r="D7" s="162"/>
      <c r="E7"/>
      <c r="F7"/>
    </row>
    <row r="8" ht="18" customHeight="1" spans="1:6">
      <c r="A8" s="161" t="s">
        <v>107</v>
      </c>
      <c r="B8" s="163" t="s">
        <v>108</v>
      </c>
      <c r="C8" s="161" t="s">
        <v>109</v>
      </c>
      <c r="D8" s="163" t="s">
        <v>108</v>
      </c>
      <c r="E8"/>
      <c r="F8"/>
    </row>
    <row r="9" s="138" customFormat="1" ht="18" customHeight="1" spans="1:6">
      <c r="A9" s="164" t="s">
        <v>110</v>
      </c>
      <c r="B9" s="165">
        <v>2337.23</v>
      </c>
      <c r="C9" s="166" t="s">
        <v>111</v>
      </c>
      <c r="D9" s="165">
        <v>2019.39</v>
      </c>
      <c r="F9" s="50"/>
    </row>
    <row r="10" s="138" customFormat="1" ht="18" customHeight="1" spans="1:5">
      <c r="A10" s="167" t="s">
        <v>112</v>
      </c>
      <c r="B10" s="165">
        <v>2137.23</v>
      </c>
      <c r="C10" s="166" t="s">
        <v>113</v>
      </c>
      <c r="D10" s="165"/>
      <c r="E10" s="50"/>
    </row>
    <row r="11" s="138" customFormat="1" ht="18" customHeight="1" spans="1:4">
      <c r="A11" s="167" t="s">
        <v>114</v>
      </c>
      <c r="B11" s="165">
        <v>200</v>
      </c>
      <c r="C11" s="166" t="s">
        <v>115</v>
      </c>
      <c r="D11" s="165"/>
    </row>
    <row r="12" s="138" customFormat="1" ht="18" customHeight="1" spans="1:6">
      <c r="A12" s="167" t="s">
        <v>116</v>
      </c>
      <c r="B12" s="165">
        <v>0</v>
      </c>
      <c r="C12" s="166" t="s">
        <v>117</v>
      </c>
      <c r="D12" s="165"/>
      <c r="F12" s="50"/>
    </row>
    <row r="13" s="138" customFormat="1" ht="18" customHeight="1" spans="1:4">
      <c r="A13" s="167" t="s">
        <v>118</v>
      </c>
      <c r="B13" s="165">
        <v>0</v>
      </c>
      <c r="C13" s="166" t="s">
        <v>119</v>
      </c>
      <c r="D13" s="165"/>
    </row>
    <row r="14" s="138" customFormat="1" ht="18" customHeight="1" spans="1:4">
      <c r="A14" s="167" t="s">
        <v>120</v>
      </c>
      <c r="B14" s="165"/>
      <c r="C14" s="166" t="s">
        <v>121</v>
      </c>
      <c r="D14" s="165"/>
    </row>
    <row r="15" s="138" customFormat="1" ht="18" customHeight="1" spans="1:6">
      <c r="A15" s="164" t="s">
        <v>122</v>
      </c>
      <c r="B15" s="165">
        <v>0</v>
      </c>
      <c r="C15" s="166" t="s">
        <v>123</v>
      </c>
      <c r="D15" s="165"/>
      <c r="F15" s="50"/>
    </row>
    <row r="16" s="138" customFormat="1" ht="18" customHeight="1" spans="1:6">
      <c r="A16" s="164"/>
      <c r="B16" s="165"/>
      <c r="C16" s="166" t="s">
        <v>124</v>
      </c>
      <c r="D16" s="165">
        <f>182.96+4.75</f>
        <v>187.71</v>
      </c>
      <c r="E16" s="50"/>
      <c r="F16" s="50"/>
    </row>
    <row r="17" s="138" customFormat="1" ht="18" customHeight="1" spans="1:6">
      <c r="A17" s="168"/>
      <c r="B17" s="165"/>
      <c r="C17" s="169" t="s">
        <v>125</v>
      </c>
      <c r="D17" s="165"/>
      <c r="F17" s="50"/>
    </row>
    <row r="18" s="138" customFormat="1" ht="18" customHeight="1" spans="1:6">
      <c r="A18" s="168"/>
      <c r="B18" s="165"/>
      <c r="C18" s="166" t="s">
        <v>126</v>
      </c>
      <c r="D18" s="165"/>
      <c r="F18" s="50"/>
    </row>
    <row r="19" s="138" customFormat="1" ht="18" customHeight="1" spans="1:11">
      <c r="A19" s="168"/>
      <c r="B19" s="165"/>
      <c r="C19" s="166" t="s">
        <v>127</v>
      </c>
      <c r="D19" s="165"/>
      <c r="E19" s="50"/>
      <c r="F19" s="50"/>
      <c r="G19" s="50"/>
      <c r="H19" s="50"/>
      <c r="I19" s="50"/>
      <c r="J19" s="50"/>
      <c r="K19" s="50"/>
    </row>
    <row r="20" s="138" customFormat="1" ht="18" customHeight="1" spans="1:11">
      <c r="A20" s="168"/>
      <c r="B20" s="165"/>
      <c r="C20" s="166" t="s">
        <v>128</v>
      </c>
      <c r="D20" s="165"/>
      <c r="F20" s="50"/>
      <c r="G20" s="50"/>
      <c r="H20" s="50"/>
      <c r="I20" s="50"/>
      <c r="J20" s="50"/>
      <c r="K20" s="50"/>
    </row>
    <row r="21" s="138" customFormat="1" ht="18" customHeight="1" spans="1:11">
      <c r="A21" s="168"/>
      <c r="B21" s="165"/>
      <c r="C21" s="166" t="s">
        <v>129</v>
      </c>
      <c r="D21" s="165"/>
      <c r="F21" s="50"/>
      <c r="G21" s="50"/>
      <c r="H21" s="50"/>
      <c r="I21" s="50"/>
      <c r="J21" s="50"/>
      <c r="K21" s="50"/>
    </row>
    <row r="22" s="138" customFormat="1" ht="18" customHeight="1" spans="1:11">
      <c r="A22" s="168"/>
      <c r="B22" s="165"/>
      <c r="C22" s="166" t="s">
        <v>130</v>
      </c>
      <c r="D22" s="165">
        <v>0</v>
      </c>
      <c r="F22" s="50"/>
      <c r="G22" s="50"/>
      <c r="H22" s="50"/>
      <c r="I22" s="50"/>
      <c r="J22" s="50"/>
      <c r="K22" s="50"/>
    </row>
    <row r="23" s="138" customFormat="1" ht="18" customHeight="1" spans="1:11">
      <c r="A23" s="168"/>
      <c r="B23" s="165"/>
      <c r="C23" s="166" t="s">
        <v>131</v>
      </c>
      <c r="D23" s="165">
        <v>0</v>
      </c>
      <c r="F23" s="50"/>
      <c r="G23" s="50"/>
      <c r="H23" s="50"/>
      <c r="I23" s="50"/>
      <c r="J23" s="50"/>
      <c r="K23" s="50"/>
    </row>
    <row r="24" s="138" customFormat="1" ht="18" customHeight="1" spans="1:11">
      <c r="A24" s="168"/>
      <c r="B24" s="165"/>
      <c r="C24" s="166" t="s">
        <v>132</v>
      </c>
      <c r="D24" s="165">
        <v>0</v>
      </c>
      <c r="F24" s="50"/>
      <c r="G24" s="50"/>
      <c r="H24" s="50"/>
      <c r="I24" s="50"/>
      <c r="J24" s="50"/>
      <c r="K24" s="50"/>
    </row>
    <row r="25" s="138" customFormat="1" ht="18" customHeight="1" spans="1:11">
      <c r="A25" s="168"/>
      <c r="B25" s="165"/>
      <c r="C25" s="166" t="s">
        <v>133</v>
      </c>
      <c r="D25" s="165">
        <v>0</v>
      </c>
      <c r="E25" s="50"/>
      <c r="F25" s="50"/>
      <c r="G25" s="50"/>
      <c r="H25" s="50"/>
      <c r="I25" s="50"/>
      <c r="J25" s="50"/>
      <c r="K25" s="50"/>
    </row>
    <row r="26" s="138" customFormat="1" ht="18" customHeight="1" spans="1:10">
      <c r="A26" s="168"/>
      <c r="B26" s="165"/>
      <c r="C26" s="166" t="s">
        <v>134</v>
      </c>
      <c r="D26" s="165">
        <v>0</v>
      </c>
      <c r="F26" s="50"/>
      <c r="G26" s="50"/>
      <c r="H26" s="50"/>
      <c r="I26" s="50"/>
      <c r="J26" s="50"/>
    </row>
    <row r="27" s="138" customFormat="1" ht="18" customHeight="1" spans="1:11">
      <c r="A27" s="168"/>
      <c r="B27" s="165"/>
      <c r="C27" s="166" t="s">
        <v>135</v>
      </c>
      <c r="D27" s="165">
        <v>0</v>
      </c>
      <c r="F27" s="50"/>
      <c r="G27" s="50"/>
      <c r="H27" s="50"/>
      <c r="I27" s="50"/>
      <c r="J27" s="50"/>
      <c r="K27" s="50"/>
    </row>
    <row r="28" s="138" customFormat="1" ht="18" customHeight="1" spans="1:11">
      <c r="A28" s="160"/>
      <c r="B28" s="170"/>
      <c r="C28" s="166" t="s">
        <v>136</v>
      </c>
      <c r="D28" s="165">
        <v>130.13</v>
      </c>
      <c r="E28" s="50"/>
      <c r="F28" s="50"/>
      <c r="G28" s="50"/>
      <c r="H28" s="50"/>
      <c r="I28" s="50"/>
      <c r="J28" s="50"/>
      <c r="K28" s="50"/>
    </row>
    <row r="29" s="138" customFormat="1" ht="18" customHeight="1" spans="1:11">
      <c r="A29" s="160"/>
      <c r="B29" s="170"/>
      <c r="C29" s="166" t="s">
        <v>137</v>
      </c>
      <c r="D29" s="165">
        <v>0</v>
      </c>
      <c r="E29" s="50"/>
      <c r="F29" s="50"/>
      <c r="G29" s="50"/>
      <c r="H29" s="50"/>
      <c r="I29" s="50"/>
      <c r="J29" s="50"/>
      <c r="K29" s="50"/>
    </row>
    <row r="30" s="138" customFormat="1" ht="18" customHeight="1" spans="1:11">
      <c r="A30" s="160"/>
      <c r="B30" s="170"/>
      <c r="C30" s="166" t="s">
        <v>138</v>
      </c>
      <c r="D30" s="165">
        <v>0</v>
      </c>
      <c r="E30" s="50"/>
      <c r="F30" s="50"/>
      <c r="G30" s="50"/>
      <c r="H30" s="50"/>
      <c r="I30" s="50"/>
      <c r="J30" s="50"/>
      <c r="K30" s="50"/>
    </row>
    <row r="31" s="138" customFormat="1" ht="18" customHeight="1" spans="1:11">
      <c r="A31" s="160"/>
      <c r="B31" s="170"/>
      <c r="C31" s="166" t="s">
        <v>139</v>
      </c>
      <c r="D31" s="165">
        <v>0</v>
      </c>
      <c r="E31" s="50"/>
      <c r="F31" s="50"/>
      <c r="H31" s="50"/>
      <c r="I31" s="50"/>
      <c r="J31" s="50"/>
      <c r="K31" s="50"/>
    </row>
    <row r="32" s="138" customFormat="1" ht="18" customHeight="1" spans="1:11">
      <c r="A32" s="160"/>
      <c r="B32" s="170"/>
      <c r="C32" s="166" t="s">
        <v>140</v>
      </c>
      <c r="D32" s="165">
        <v>0</v>
      </c>
      <c r="G32" s="50"/>
      <c r="H32" s="50"/>
      <c r="I32" s="50"/>
      <c r="J32" s="50"/>
      <c r="K32" s="50"/>
    </row>
    <row r="33" s="138" customFormat="1" ht="18" customHeight="1" spans="1:11">
      <c r="A33" s="160"/>
      <c r="B33" s="170"/>
      <c r="C33" s="166" t="s">
        <v>141</v>
      </c>
      <c r="D33" s="165">
        <v>0</v>
      </c>
      <c r="E33" s="50"/>
      <c r="F33" s="50"/>
      <c r="G33" s="50"/>
      <c r="H33" s="50"/>
      <c r="I33" s="50"/>
      <c r="J33" s="50"/>
      <c r="K33" s="50"/>
    </row>
    <row r="34" s="138" customFormat="1" ht="18" customHeight="1" spans="1:11">
      <c r="A34" s="160"/>
      <c r="B34" s="170"/>
      <c r="C34" s="166" t="s">
        <v>142</v>
      </c>
      <c r="D34" s="170">
        <v>0</v>
      </c>
      <c r="E34" s="50"/>
      <c r="G34" s="50"/>
      <c r="H34" s="50"/>
      <c r="I34" s="50"/>
      <c r="J34" s="50"/>
      <c r="K34" s="50"/>
    </row>
    <row r="35" s="138" customFormat="1" ht="18" customHeight="1" spans="1:5">
      <c r="A35" s="160"/>
      <c r="B35" s="170"/>
      <c r="C35" s="166" t="s">
        <v>143</v>
      </c>
      <c r="D35" s="170">
        <v>0</v>
      </c>
      <c r="E35" s="50"/>
    </row>
    <row r="36" s="138" customFormat="1" ht="18" customHeight="1" spans="1:5">
      <c r="A36" s="160"/>
      <c r="B36" s="170"/>
      <c r="C36" s="166" t="s">
        <v>144</v>
      </c>
      <c r="D36" s="170">
        <v>0</v>
      </c>
      <c r="E36" s="50"/>
    </row>
    <row r="37" s="138" customFormat="1" ht="18" customHeight="1" spans="1:6">
      <c r="A37" s="160" t="s">
        <v>145</v>
      </c>
      <c r="B37" s="170">
        <f>B9</f>
        <v>2337.23</v>
      </c>
      <c r="C37" s="171" t="s">
        <v>146</v>
      </c>
      <c r="D37" s="170">
        <f>D28+D16+D9</f>
        <v>2337.23</v>
      </c>
      <c r="E37" s="50"/>
      <c r="F37" s="50"/>
    </row>
    <row r="38" ht="18" customHeight="1" spans="1:6">
      <c r="A38"/>
      <c r="B38"/>
      <c r="C38"/>
      <c r="D38"/>
      <c r="E38"/>
      <c r="F38"/>
    </row>
    <row r="39" ht="18" customHeight="1" spans="1:6">
      <c r="A39"/>
      <c r="B39"/>
      <c r="C39"/>
      <c r="D39"/>
      <c r="E39"/>
      <c r="F39"/>
    </row>
    <row r="40" ht="18" customHeight="1" spans="1:6">
      <c r="A40"/>
      <c r="B40"/>
      <c r="C40"/>
      <c r="D40"/>
      <c r="E40"/>
      <c r="F40"/>
    </row>
    <row r="41" ht="18" customHeight="1" spans="1:6">
      <c r="A41"/>
      <c r="B41"/>
      <c r="C41"/>
      <c r="D41"/>
      <c r="E41"/>
      <c r="F41"/>
    </row>
    <row r="42" ht="18" customHeight="1" spans="1:6">
      <c r="A42"/>
      <c r="B42"/>
      <c r="C42"/>
      <c r="D42"/>
      <c r="E42"/>
      <c r="F42"/>
    </row>
    <row r="43" ht="18" customHeight="1" spans="1:6">
      <c r="A43"/>
      <c r="B43"/>
      <c r="C43"/>
      <c r="D43"/>
      <c r="E43"/>
      <c r="F43"/>
    </row>
    <row r="44" customHeight="1" spans="1:4">
      <c r="A44"/>
      <c r="B44"/>
      <c r="C44"/>
      <c r="D44"/>
    </row>
    <row r="45" customHeight="1" spans="1:4">
      <c r="A45"/>
      <c r="B45"/>
      <c r="C45"/>
      <c r="D45"/>
    </row>
    <row r="46" customHeight="1" spans="1:4">
      <c r="A46"/>
      <c r="B46"/>
      <c r="C46"/>
      <c r="D46"/>
    </row>
    <row r="47" customHeight="1" spans="1:4">
      <c r="A47"/>
      <c r="B47"/>
      <c r="C47"/>
      <c r="D47"/>
    </row>
    <row r="48" customHeight="1" spans="1:4">
      <c r="A48"/>
      <c r="B48"/>
      <c r="C48"/>
      <c r="D48"/>
    </row>
    <row r="49" customHeight="1" spans="1:6">
      <c r="A49"/>
      <c r="B49"/>
      <c r="C49"/>
      <c r="D49" s="138"/>
      <c r="E49"/>
      <c r="F49"/>
    </row>
  </sheetData>
  <sheetProtection formatCells="0" formatColumns="0" formatRows="0"/>
  <printOptions horizontalCentered="1"/>
  <pageMargins left="0" right="0" top="0" bottom="0.393700787401575" header="0.393700787401575" footer="0.196850393700787"/>
  <pageSetup paperSize="9" fitToHeight="99"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G36"/>
  <sheetViews>
    <sheetView showGridLines="0" showZeros="0" workbookViewId="0">
      <selection activeCell="A10" sqref="A10"/>
    </sheetView>
  </sheetViews>
  <sheetFormatPr defaultColWidth="6.875" defaultRowHeight="12.75" customHeight="1" outlineLevelCol="6"/>
  <cols>
    <col min="1" max="1" width="36.875" style="107" customWidth="1"/>
    <col min="2" max="2" width="15.25" style="107" customWidth="1"/>
    <col min="3" max="4" width="13.125" style="107" customWidth="1"/>
    <col min="5" max="5" width="12.75" style="107" customWidth="1"/>
    <col min="6" max="6" width="12.5" style="107" customWidth="1"/>
    <col min="7" max="7" width="13.875" style="107" customWidth="1"/>
    <col min="8" max="246" width="6.875" style="107" customWidth="1"/>
    <col min="247" max="16384" width="6.875" style="107"/>
  </cols>
  <sheetData>
    <row r="1" ht="24.75" customHeight="1" spans="1:7">
      <c r="A1" s="87" t="s">
        <v>147</v>
      </c>
      <c r="B1"/>
      <c r="C1"/>
      <c r="D1"/>
      <c r="E1"/>
      <c r="F1"/>
      <c r="G1"/>
    </row>
    <row r="2" ht="27.75" customHeight="1" spans="1:7">
      <c r="A2" s="130" t="s">
        <v>148</v>
      </c>
      <c r="B2" s="131"/>
      <c r="C2" s="131"/>
      <c r="D2" s="131"/>
      <c r="E2" s="131"/>
      <c r="F2" s="131"/>
      <c r="G2" s="131"/>
    </row>
    <row r="3" ht="16.5" customHeight="1" spans="1:7">
      <c r="A3" s="110"/>
      <c r="B3" s="111"/>
      <c r="C3" s="111"/>
      <c r="D3" s="111"/>
      <c r="E3" s="112"/>
      <c r="F3" s="112"/>
      <c r="G3" s="112"/>
    </row>
    <row r="4" ht="16.5" customHeight="1" spans="1:7">
      <c r="A4" s="113"/>
      <c r="B4" s="113"/>
      <c r="C4" s="113"/>
      <c r="D4" s="113"/>
      <c r="E4" s="132"/>
      <c r="F4" s="132"/>
      <c r="G4" s="114" t="s">
        <v>23</v>
      </c>
    </row>
    <row r="5" ht="28.5" customHeight="1" spans="1:7">
      <c r="A5" s="39" t="s">
        <v>24</v>
      </c>
      <c r="B5" s="39" t="s">
        <v>6</v>
      </c>
      <c r="C5" s="93" t="s">
        <v>35</v>
      </c>
      <c r="D5" s="94"/>
      <c r="E5" s="94"/>
      <c r="F5" s="94"/>
      <c r="G5" s="115" t="s">
        <v>19</v>
      </c>
    </row>
    <row r="6" ht="28.5" customHeight="1" spans="1:7">
      <c r="A6" s="39"/>
      <c r="B6" s="39"/>
      <c r="C6" s="97" t="s">
        <v>12</v>
      </c>
      <c r="D6" s="97" t="s">
        <v>16</v>
      </c>
      <c r="E6" s="97" t="s">
        <v>17</v>
      </c>
      <c r="F6" s="133" t="s">
        <v>18</v>
      </c>
      <c r="G6" s="115"/>
    </row>
    <row r="7" ht="28.5" customHeight="1" spans="1:7">
      <c r="A7" s="39"/>
      <c r="B7" s="39"/>
      <c r="C7" s="134"/>
      <c r="D7" s="134"/>
      <c r="E7" s="134"/>
      <c r="F7" s="135"/>
      <c r="G7" s="115"/>
    </row>
    <row r="8" s="106" customFormat="1" ht="19.5" customHeight="1" spans="1:7">
      <c r="A8" s="17" t="s">
        <v>6</v>
      </c>
      <c r="B8" s="127">
        <f>B9+B10+B11+B12+B13+B14+B15+B16</f>
        <v>2337.23</v>
      </c>
      <c r="C8" s="127">
        <f t="shared" ref="C8:G8" si="0">C9+C10+C11+C12+C13+C14+C15+C16</f>
        <v>2040.73</v>
      </c>
      <c r="D8" s="127">
        <f t="shared" si="0"/>
        <v>1687.34</v>
      </c>
      <c r="E8" s="127">
        <f t="shared" si="0"/>
        <v>250.79</v>
      </c>
      <c r="F8" s="127">
        <f t="shared" si="0"/>
        <v>102.6</v>
      </c>
      <c r="G8" s="127">
        <f t="shared" si="0"/>
        <v>296.5</v>
      </c>
    </row>
    <row r="9" ht="19.5" customHeight="1" spans="1:7">
      <c r="A9" s="16" t="s">
        <v>25</v>
      </c>
      <c r="B9" s="127">
        <f t="shared" ref="B9:B16" si="1">C9+G9</f>
        <v>1722.89</v>
      </c>
      <c r="C9" s="127">
        <f t="shared" ref="C9:C14" si="2">D9+E9+F9</f>
        <v>1722.89</v>
      </c>
      <c r="D9" s="127">
        <f>78.08+702.42+72.87+129.36+45.65+3.15+23.47+7.6+336.87+58.54+45.6-129.36</f>
        <v>1374.25</v>
      </c>
      <c r="E9" s="127">
        <f>5.01+21.71+1.67+23.38+2.5+4.9+18.34+0.17+0.09+10.02+32.3+0.84+0.5+129.36</f>
        <v>250.79</v>
      </c>
      <c r="F9" s="127">
        <f>29.02+1.14+34.63+21.71+0.53+9+1.82</f>
        <v>97.85</v>
      </c>
      <c r="G9" s="127"/>
    </row>
    <row r="10" ht="19.5" customHeight="1" spans="1:7">
      <c r="A10" s="16" t="s">
        <v>36</v>
      </c>
      <c r="B10" s="127">
        <f t="shared" si="1"/>
        <v>90</v>
      </c>
      <c r="C10" s="127">
        <f t="shared" si="2"/>
        <v>0</v>
      </c>
      <c r="D10" s="127"/>
      <c r="E10" s="127"/>
      <c r="F10" s="127"/>
      <c r="G10" s="127">
        <v>90</v>
      </c>
    </row>
    <row r="11" ht="19.5" customHeight="1" spans="1:7">
      <c r="A11" s="16" t="s">
        <v>27</v>
      </c>
      <c r="B11" s="127">
        <f t="shared" si="1"/>
        <v>125</v>
      </c>
      <c r="C11" s="127">
        <f t="shared" si="2"/>
        <v>0</v>
      </c>
      <c r="D11" s="137"/>
      <c r="E11" s="137"/>
      <c r="F11" s="127"/>
      <c r="G11" s="127">
        <v>125</v>
      </c>
    </row>
    <row r="12" ht="19.5" customHeight="1" spans="1:7">
      <c r="A12" s="16" t="s">
        <v>28</v>
      </c>
      <c r="B12" s="127">
        <f t="shared" si="1"/>
        <v>19</v>
      </c>
      <c r="C12" s="127">
        <f t="shared" si="2"/>
        <v>0</v>
      </c>
      <c r="D12" s="137"/>
      <c r="E12" s="137"/>
      <c r="F12" s="127"/>
      <c r="G12" s="127">
        <v>19</v>
      </c>
    </row>
    <row r="13" ht="19.5" customHeight="1" spans="1:7">
      <c r="A13" s="16" t="s">
        <v>29</v>
      </c>
      <c r="B13" s="127">
        <f t="shared" si="1"/>
        <v>62.5</v>
      </c>
      <c r="C13" s="127">
        <f t="shared" si="2"/>
        <v>0</v>
      </c>
      <c r="D13" s="137"/>
      <c r="E13" s="137"/>
      <c r="F13" s="127"/>
      <c r="G13" s="127">
        <v>62.5</v>
      </c>
    </row>
    <row r="14" ht="19.5" customHeight="1" spans="1:7">
      <c r="A14" s="17" t="s">
        <v>30</v>
      </c>
      <c r="B14" s="127">
        <f>D14</f>
        <v>182.96</v>
      </c>
      <c r="C14" s="127">
        <v>182.96</v>
      </c>
      <c r="D14" s="137">
        <v>182.96</v>
      </c>
      <c r="E14" s="137"/>
      <c r="F14" s="127"/>
      <c r="G14" s="127"/>
    </row>
    <row r="15" ht="19.5" customHeight="1" spans="1:7">
      <c r="A15" s="18" t="s">
        <v>31</v>
      </c>
      <c r="B15" s="127">
        <f>D15</f>
        <v>130.13</v>
      </c>
      <c r="C15" s="127">
        <v>130.13</v>
      </c>
      <c r="D15" s="137">
        <v>130.13</v>
      </c>
      <c r="E15" s="137"/>
      <c r="F15" s="127"/>
      <c r="G15" s="127"/>
    </row>
    <row r="16" ht="19.5" customHeight="1" spans="1:7">
      <c r="A16" s="16" t="s">
        <v>32</v>
      </c>
      <c r="B16" s="127">
        <f>F16</f>
        <v>4.75</v>
      </c>
      <c r="C16" s="127">
        <v>4.75</v>
      </c>
      <c r="D16" s="137"/>
      <c r="E16" s="137"/>
      <c r="F16" s="127">
        <v>4.75</v>
      </c>
      <c r="G16" s="127"/>
    </row>
    <row r="17" ht="19.5" customHeight="1" spans="1:7">
      <c r="A17" s="17"/>
      <c r="B17" s="127"/>
      <c r="C17" s="127"/>
      <c r="D17" s="127"/>
      <c r="E17" s="127"/>
      <c r="F17" s="127"/>
      <c r="G17" s="127"/>
    </row>
    <row r="18" ht="19.5" customHeight="1" spans="1:7">
      <c r="A18" s="17"/>
      <c r="B18" s="127"/>
      <c r="C18" s="127"/>
      <c r="D18" s="127"/>
      <c r="E18" s="127"/>
      <c r="F18" s="127"/>
      <c r="G18" s="127"/>
    </row>
    <row r="19" ht="19.5" customHeight="1" spans="1:7">
      <c r="A19" s="17"/>
      <c r="B19" s="127"/>
      <c r="C19" s="127"/>
      <c r="D19" s="137"/>
      <c r="E19" s="137"/>
      <c r="F19" s="127"/>
      <c r="G19" s="127"/>
    </row>
    <row r="20" ht="18" customHeight="1" spans="1:7">
      <c r="A20"/>
      <c r="B20"/>
      <c r="C20"/>
      <c r="D20"/>
      <c r="E20"/>
      <c r="F20"/>
      <c r="G20"/>
    </row>
    <row r="21" ht="18.75" customHeight="1" spans="1:7">
      <c r="A21" s="118"/>
      <c r="B21" s="118"/>
      <c r="C21" s="118"/>
      <c r="D21" s="118"/>
      <c r="E21" s="118"/>
      <c r="F21" s="118"/>
      <c r="G21" s="118"/>
    </row>
    <row r="22" ht="18" customHeight="1" spans="1:7">
      <c r="A22" s="118"/>
      <c r="B22" s="118"/>
      <c r="C22" s="118"/>
      <c r="D22" s="118"/>
      <c r="E22" s="118"/>
      <c r="F22" s="118"/>
      <c r="G22" s="118"/>
    </row>
    <row r="23" ht="18" customHeight="1" spans="1:7">
      <c r="A23" s="118"/>
      <c r="B23" s="118"/>
      <c r="C23" s="118"/>
      <c r="D23" s="118"/>
      <c r="E23" s="118"/>
      <c r="F23" s="118"/>
      <c r="G23" s="118"/>
    </row>
    <row r="24" ht="18" customHeight="1" spans="1:7">
      <c r="A24" s="118"/>
      <c r="B24" s="118"/>
      <c r="C24" s="118"/>
      <c r="D24" s="118"/>
      <c r="E24" s="118"/>
      <c r="F24" s="118"/>
      <c r="G24" s="118"/>
    </row>
    <row r="25" ht="18" customHeight="1" spans="1:7">
      <c r="A25" s="118"/>
      <c r="B25" s="118"/>
      <c r="C25" s="118"/>
      <c r="D25" s="118"/>
      <c r="E25" s="118"/>
      <c r="F25" s="118"/>
      <c r="G25" s="118"/>
    </row>
    <row r="26" ht="18" customHeight="1" spans="1:7">
      <c r="A26" s="118"/>
      <c r="B26" s="118"/>
      <c r="C26" s="118"/>
      <c r="D26" s="118"/>
      <c r="E26" s="118"/>
      <c r="F26" s="118"/>
      <c r="G26" s="118"/>
    </row>
    <row r="27" ht="18" customHeight="1" spans="1:7">
      <c r="A27" s="118"/>
      <c r="B27" s="118"/>
      <c r="C27" s="118"/>
      <c r="D27" s="118"/>
      <c r="E27" s="118"/>
      <c r="F27" s="118"/>
      <c r="G27" s="118"/>
    </row>
    <row r="28" ht="18" customHeight="1" spans="1:7">
      <c r="A28" s="118"/>
      <c r="B28" s="118"/>
      <c r="C28" s="118"/>
      <c r="D28" s="118"/>
      <c r="E28" s="118"/>
      <c r="F28" s="118"/>
      <c r="G28" s="118"/>
    </row>
    <row r="29" ht="18" customHeight="1" spans="1:7">
      <c r="A29" s="118"/>
      <c r="B29" s="118"/>
      <c r="C29" s="118"/>
      <c r="D29" s="118"/>
      <c r="E29" s="118"/>
      <c r="F29" s="118"/>
      <c r="G29" s="118"/>
    </row>
    <row r="30" ht="18" customHeight="1" spans="1:7">
      <c r="A30" s="118"/>
      <c r="B30" s="118"/>
      <c r="C30" s="118"/>
      <c r="D30" s="118"/>
      <c r="E30" s="118"/>
      <c r="F30" s="118"/>
      <c r="G30" s="118"/>
    </row>
    <row r="31" ht="18" customHeight="1" spans="1:7">
      <c r="A31" s="118"/>
      <c r="B31" s="118"/>
      <c r="C31" s="118"/>
      <c r="D31" s="118"/>
      <c r="E31" s="118"/>
      <c r="F31" s="118"/>
      <c r="G31" s="118"/>
    </row>
    <row r="32" ht="18" customHeight="1" spans="1:7">
      <c r="A32" s="118"/>
      <c r="B32" s="118"/>
      <c r="C32" s="118"/>
      <c r="D32" s="118"/>
      <c r="E32" s="118"/>
      <c r="F32" s="118"/>
      <c r="G32" s="118"/>
    </row>
    <row r="33" ht="18" customHeight="1" spans="1:7">
      <c r="A33" s="118"/>
      <c r="B33" s="118"/>
      <c r="C33" s="118"/>
      <c r="D33" s="118"/>
      <c r="E33" s="118"/>
      <c r="F33" s="118"/>
      <c r="G33" s="118"/>
    </row>
    <row r="34" ht="18" customHeight="1" spans="1:7">
      <c r="A34" s="118"/>
      <c r="B34" s="118"/>
      <c r="C34" s="118"/>
      <c r="D34" s="118"/>
      <c r="E34" s="118"/>
      <c r="F34" s="118"/>
      <c r="G34" s="118"/>
    </row>
    <row r="35" customHeight="1" spans="1:7">
      <c r="A35" s="118"/>
      <c r="B35" s="118"/>
      <c r="C35" s="118"/>
      <c r="D35" s="118"/>
      <c r="E35" s="118"/>
      <c r="F35" s="118"/>
      <c r="G35" s="118"/>
    </row>
    <row r="36" customHeight="1" spans="1:7">
      <c r="A36" s="118"/>
      <c r="B36" s="118"/>
      <c r="C36" s="118"/>
      <c r="D36" s="118"/>
      <c r="E36" s="118"/>
      <c r="F36" s="118"/>
      <c r="G36" s="118"/>
    </row>
  </sheetData>
  <sheetProtection formatCells="0" formatColumns="0" formatRows="0"/>
  <mergeCells count="9">
    <mergeCell ref="A2:G2"/>
    <mergeCell ref="C5:F5"/>
    <mergeCell ref="A5:A7"/>
    <mergeCell ref="B5:B7"/>
    <mergeCell ref="C6:C7"/>
    <mergeCell ref="D6:D7"/>
    <mergeCell ref="E6:E7"/>
    <mergeCell ref="F6:F7"/>
    <mergeCell ref="G5:G7"/>
  </mergeCells>
  <printOptions horizontalCentered="1"/>
  <pageMargins left="0.62992125984252" right="0.62992125984252" top="0.78740157480315" bottom="0.78740157480315" header="0.393700787401575" footer="0.393700787401575"/>
  <pageSetup paperSize="9" fitToHeight="100" orientation="landscape" horizontalDpi="1200" verticalDpi="12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9"/>
  <sheetViews>
    <sheetView showGridLines="0" showZeros="0" workbookViewId="0">
      <selection activeCell="D33" sqref="D33"/>
    </sheetView>
  </sheetViews>
  <sheetFormatPr defaultColWidth="6.875" defaultRowHeight="12.75" customHeight="1" outlineLevelCol="3"/>
  <cols>
    <col min="1" max="1" width="30.625" style="139" customWidth="1"/>
    <col min="2" max="4" width="19.5" style="139" customWidth="1"/>
    <col min="5" max="5" width="12.125" style="139" customWidth="1"/>
    <col min="6" max="245" width="6.875" style="139" customWidth="1"/>
    <col min="246" max="16384" width="6.875" style="139"/>
  </cols>
  <sheetData>
    <row r="1" ht="21" customHeight="1" spans="1:4">
      <c r="A1" s="87" t="s">
        <v>149</v>
      </c>
      <c r="B1"/>
      <c r="C1"/>
      <c r="D1" s="140"/>
    </row>
    <row r="2" ht="24" customHeight="1" spans="1:4">
      <c r="A2" s="141" t="s">
        <v>150</v>
      </c>
      <c r="B2" s="142"/>
      <c r="C2" s="142"/>
      <c r="D2" s="142"/>
    </row>
    <row r="3" ht="20.25" customHeight="1" spans="1:4">
      <c r="A3"/>
      <c r="B3"/>
      <c r="C3"/>
      <c r="D3" s="140" t="s">
        <v>4</v>
      </c>
    </row>
    <row r="4" ht="16.5" customHeight="1" spans="1:4">
      <c r="A4" s="143" t="s">
        <v>151</v>
      </c>
      <c r="B4" s="143" t="s">
        <v>152</v>
      </c>
      <c r="C4" s="143"/>
      <c r="D4" s="143"/>
    </row>
    <row r="5" ht="16.5" customHeight="1" spans="1:4">
      <c r="A5" s="143"/>
      <c r="B5" s="144" t="s">
        <v>153</v>
      </c>
      <c r="C5" s="144" t="s">
        <v>154</v>
      </c>
      <c r="D5" s="145" t="s">
        <v>155</v>
      </c>
    </row>
    <row r="6" ht="16.5" customHeight="1" spans="1:4">
      <c r="A6" s="143"/>
      <c r="B6" s="146"/>
      <c r="C6" s="146"/>
      <c r="D6" s="147"/>
    </row>
    <row r="7" s="138" customFormat="1" ht="16.5" customHeight="1" spans="1:4">
      <c r="A7" s="148" t="s">
        <v>6</v>
      </c>
      <c r="B7" s="149">
        <f>B8+B18+B34</f>
        <v>2040.73</v>
      </c>
      <c r="C7" s="149">
        <f>C8+C18+C34</f>
        <v>1789.94</v>
      </c>
      <c r="D7" s="149">
        <f>D8+D18+D34</f>
        <v>250.79</v>
      </c>
    </row>
    <row r="8" ht="18" customHeight="1" spans="1:4">
      <c r="A8" s="150" t="s">
        <v>79</v>
      </c>
      <c r="B8" s="151">
        <v>1687.34</v>
      </c>
      <c r="C8" s="151">
        <v>1687.34</v>
      </c>
      <c r="D8" s="149"/>
    </row>
    <row r="9" ht="18" customHeight="1" spans="1:4">
      <c r="A9" s="152" t="s">
        <v>80</v>
      </c>
      <c r="B9" s="151">
        <v>702.42</v>
      </c>
      <c r="C9" s="151">
        <v>702.42</v>
      </c>
      <c r="D9" s="153"/>
    </row>
    <row r="10" ht="18" customHeight="1" spans="1:4">
      <c r="A10" s="152" t="s">
        <v>81</v>
      </c>
      <c r="B10" s="151">
        <v>451.59</v>
      </c>
      <c r="C10" s="151">
        <v>451.59</v>
      </c>
      <c r="D10" s="153"/>
    </row>
    <row r="11" ht="18" customHeight="1" spans="1:4">
      <c r="A11" s="152" t="s">
        <v>82</v>
      </c>
      <c r="B11" s="151">
        <v>58.54</v>
      </c>
      <c r="C11" s="151">
        <v>58.54</v>
      </c>
      <c r="D11" s="153"/>
    </row>
    <row r="12" ht="18" customHeight="1" spans="1:4">
      <c r="A12" s="152" t="s">
        <v>83</v>
      </c>
      <c r="B12" s="151">
        <v>182.96</v>
      </c>
      <c r="C12" s="151">
        <v>182.96</v>
      </c>
      <c r="D12" s="153"/>
    </row>
    <row r="13" ht="18" customHeight="1" spans="1:4">
      <c r="A13" s="152" t="s">
        <v>84</v>
      </c>
      <c r="B13" s="151">
        <v>0</v>
      </c>
      <c r="C13" s="151">
        <v>0</v>
      </c>
      <c r="D13" s="153"/>
    </row>
    <row r="14" ht="18" customHeight="1" spans="1:4">
      <c r="A14" s="152" t="s">
        <v>85</v>
      </c>
      <c r="B14" s="151">
        <v>81.23</v>
      </c>
      <c r="C14" s="151">
        <v>81.23</v>
      </c>
      <c r="D14" s="153"/>
    </row>
    <row r="15" ht="18" customHeight="1" spans="1:4">
      <c r="A15" s="152" t="s">
        <v>86</v>
      </c>
      <c r="B15" s="151">
        <v>7.6</v>
      </c>
      <c r="C15" s="151">
        <v>7.6</v>
      </c>
      <c r="D15" s="153"/>
    </row>
    <row r="16" ht="18" customHeight="1" spans="1:4">
      <c r="A16" s="152" t="s">
        <v>43</v>
      </c>
      <c r="B16" s="151">
        <v>130.13</v>
      </c>
      <c r="C16" s="151">
        <v>130.13</v>
      </c>
      <c r="D16" s="153"/>
    </row>
    <row r="17" ht="18" customHeight="1" spans="1:4">
      <c r="A17" s="152" t="s">
        <v>44</v>
      </c>
      <c r="B17" s="151">
        <v>72.87</v>
      </c>
      <c r="C17" s="151">
        <v>72.87</v>
      </c>
      <c r="D17" s="149"/>
    </row>
    <row r="18" ht="18" customHeight="1" spans="1:4">
      <c r="A18" s="150" t="s">
        <v>87</v>
      </c>
      <c r="B18" s="149">
        <f>B19+B20+B21+B22+B23+B24+B25+B26+B27+B28+B29+B30+B31+B32+B33</f>
        <v>250.79</v>
      </c>
      <c r="C18" s="149">
        <f>C19+C20+C21+C22+C23+C24+C25+C26+C27+C28+C29+C30+C31+C32+C33</f>
        <v>0</v>
      </c>
      <c r="D18" s="149">
        <f>D19+D20+D21+D22+D23+D24+D25+D26+D27+D28+D29+D30+D31+D32+D33</f>
        <v>250.79</v>
      </c>
    </row>
    <row r="19" ht="18" customHeight="1" spans="1:4">
      <c r="A19" s="152" t="s">
        <v>46</v>
      </c>
      <c r="B19" s="149">
        <f>C19+D19</f>
        <v>23.39</v>
      </c>
      <c r="C19" s="153"/>
      <c r="D19" s="153">
        <v>23.39</v>
      </c>
    </row>
    <row r="20" ht="18" customHeight="1" spans="1:4">
      <c r="A20" s="152" t="s">
        <v>88</v>
      </c>
      <c r="B20" s="149">
        <f t="shared" ref="B20:B33" si="0">C20+D20</f>
        <v>0</v>
      </c>
      <c r="C20" s="153"/>
      <c r="D20" s="153"/>
    </row>
    <row r="21" ht="18" customHeight="1" spans="1:4">
      <c r="A21" s="152" t="s">
        <v>89</v>
      </c>
      <c r="B21" s="149">
        <f t="shared" si="0"/>
        <v>18.34</v>
      </c>
      <c r="C21" s="153"/>
      <c r="D21" s="153">
        <v>18.34</v>
      </c>
    </row>
    <row r="22" ht="18" customHeight="1" spans="1:4">
      <c r="A22" s="152" t="s">
        <v>90</v>
      </c>
      <c r="B22" s="149">
        <f t="shared" si="0"/>
        <v>21.71</v>
      </c>
      <c r="C22" s="153"/>
      <c r="D22" s="153">
        <v>21.71</v>
      </c>
    </row>
    <row r="23" ht="18" customHeight="1" spans="1:4">
      <c r="A23" s="152" t="s">
        <v>47</v>
      </c>
      <c r="B23" s="149">
        <f t="shared" si="0"/>
        <v>1.67</v>
      </c>
      <c r="C23" s="153"/>
      <c r="D23" s="153">
        <v>1.67</v>
      </c>
    </row>
    <row r="24" ht="18" customHeight="1" spans="1:4">
      <c r="A24" s="152" t="s">
        <v>48</v>
      </c>
      <c r="B24" s="149">
        <f t="shared" si="0"/>
        <v>2.5</v>
      </c>
      <c r="C24" s="149"/>
      <c r="D24" s="149">
        <v>2.5</v>
      </c>
    </row>
    <row r="25" ht="18" customHeight="1" spans="1:4">
      <c r="A25" s="152" t="s">
        <v>49</v>
      </c>
      <c r="B25" s="149">
        <f t="shared" si="0"/>
        <v>0</v>
      </c>
      <c r="C25" s="153"/>
      <c r="D25" s="153"/>
    </row>
    <row r="26" ht="18" customHeight="1" spans="1:4">
      <c r="A26" s="152" t="s">
        <v>91</v>
      </c>
      <c r="B26" s="149">
        <f t="shared" si="0"/>
        <v>0</v>
      </c>
      <c r="C26" s="153"/>
      <c r="D26" s="153"/>
    </row>
    <row r="27" ht="18" customHeight="1" spans="1:4">
      <c r="A27" s="152" t="s">
        <v>51</v>
      </c>
      <c r="B27" s="149">
        <f t="shared" si="0"/>
        <v>0</v>
      </c>
      <c r="C27" s="153"/>
      <c r="D27" s="153"/>
    </row>
    <row r="28" ht="18" customHeight="1" spans="1:4">
      <c r="A28" s="152" t="s">
        <v>52</v>
      </c>
      <c r="B28" s="149">
        <f t="shared" si="0"/>
        <v>0</v>
      </c>
      <c r="C28" s="128"/>
      <c r="D28" s="128"/>
    </row>
    <row r="29" ht="18" customHeight="1" spans="1:4">
      <c r="A29" s="152" t="s">
        <v>92</v>
      </c>
      <c r="B29" s="149">
        <f t="shared" si="0"/>
        <v>4.9</v>
      </c>
      <c r="C29" s="128"/>
      <c r="D29" s="128">
        <v>4.9</v>
      </c>
    </row>
    <row r="30" ht="18" customHeight="1" spans="1:4">
      <c r="A30" s="152" t="s">
        <v>53</v>
      </c>
      <c r="B30" s="149">
        <f t="shared" si="0"/>
        <v>32.3</v>
      </c>
      <c r="C30" s="128"/>
      <c r="D30" s="128">
        <v>32.3</v>
      </c>
    </row>
    <row r="31" ht="18" customHeight="1" spans="1:4">
      <c r="A31" s="152" t="s">
        <v>93</v>
      </c>
      <c r="B31" s="149">
        <f t="shared" si="0"/>
        <v>129.36</v>
      </c>
      <c r="C31" s="128"/>
      <c r="D31" s="128">
        <v>129.36</v>
      </c>
    </row>
    <row r="32" ht="18" customHeight="1" spans="1:4">
      <c r="A32" s="152" t="s">
        <v>54</v>
      </c>
      <c r="B32" s="149">
        <f t="shared" si="0"/>
        <v>0</v>
      </c>
      <c r="C32" s="128"/>
      <c r="D32" s="128">
        <v>0</v>
      </c>
    </row>
    <row r="33" ht="18" customHeight="1" spans="1:4">
      <c r="A33" s="152" t="s">
        <v>55</v>
      </c>
      <c r="B33" s="149">
        <f t="shared" si="0"/>
        <v>16.62</v>
      </c>
      <c r="C33" s="128"/>
      <c r="D33" s="128">
        <f>106.12-89.5</f>
        <v>16.62</v>
      </c>
    </row>
    <row r="34" ht="18" customHeight="1" spans="1:4">
      <c r="A34" s="150" t="s">
        <v>71</v>
      </c>
      <c r="B34" s="128">
        <f>C34</f>
        <v>102.6</v>
      </c>
      <c r="C34" s="128">
        <f>C35+C36+C40</f>
        <v>102.6</v>
      </c>
      <c r="D34" s="128"/>
    </row>
    <row r="35" ht="18" customHeight="1" spans="1:4">
      <c r="A35" s="152" t="s">
        <v>94</v>
      </c>
      <c r="B35" s="151">
        <v>33.06</v>
      </c>
      <c r="C35" s="151">
        <v>33.06</v>
      </c>
      <c r="D35" s="128"/>
    </row>
    <row r="36" ht="18" customHeight="1" spans="1:4">
      <c r="A36" s="152" t="s">
        <v>95</v>
      </c>
      <c r="B36" s="151">
        <v>34.63</v>
      </c>
      <c r="C36" s="151">
        <v>34.63</v>
      </c>
      <c r="D36" s="128"/>
    </row>
    <row r="37" ht="18" customHeight="1" spans="1:4">
      <c r="A37" s="152" t="s">
        <v>74</v>
      </c>
      <c r="B37" s="151"/>
      <c r="C37" s="151"/>
      <c r="D37" s="128"/>
    </row>
    <row r="38" ht="18" customHeight="1" spans="1:4">
      <c r="A38" s="152" t="s">
        <v>96</v>
      </c>
      <c r="B38" s="151"/>
      <c r="C38" s="151"/>
      <c r="D38" s="128"/>
    </row>
    <row r="39" ht="18" customHeight="1" spans="1:4">
      <c r="A39" s="152" t="s">
        <v>97</v>
      </c>
      <c r="B39" s="151"/>
      <c r="C39" s="151"/>
      <c r="D39" s="128"/>
    </row>
    <row r="40" ht="18" customHeight="1" spans="1:4">
      <c r="A40" s="152" t="s">
        <v>76</v>
      </c>
      <c r="B40" s="151">
        <v>34.91</v>
      </c>
      <c r="C40" s="151">
        <v>34.91</v>
      </c>
      <c r="D40" s="128"/>
    </row>
    <row r="41" customHeight="1" spans="1:4">
      <c r="A41"/>
      <c r="B41"/>
      <c r="C41"/>
      <c r="D41"/>
    </row>
    <row r="42" customHeight="1" spans="1:4">
      <c r="A42"/>
      <c r="B42"/>
      <c r="C42"/>
      <c r="D42"/>
    </row>
    <row r="43" customHeight="1" spans="1:4">
      <c r="A43"/>
      <c r="B43"/>
      <c r="C43"/>
      <c r="D43"/>
    </row>
    <row r="44" customHeight="1" spans="1:4">
      <c r="A44"/>
      <c r="B44"/>
      <c r="C44"/>
      <c r="D44"/>
    </row>
    <row r="45" customHeight="1" spans="1:4">
      <c r="A45"/>
      <c r="B45"/>
      <c r="C45"/>
      <c r="D45"/>
    </row>
    <row r="46" customHeight="1" spans="1:4">
      <c r="A46"/>
      <c r="B46"/>
      <c r="C46"/>
      <c r="D46"/>
    </row>
    <row r="47" customHeight="1" spans="1:4">
      <c r="A47"/>
      <c r="B47"/>
      <c r="C47"/>
      <c r="D47"/>
    </row>
    <row r="48" customHeight="1" spans="1:4">
      <c r="A48"/>
      <c r="B48"/>
      <c r="C48"/>
      <c r="D48"/>
    </row>
    <row r="49" customHeight="1" spans="1:4">
      <c r="A49"/>
      <c r="B49"/>
      <c r="C49"/>
      <c r="D49"/>
    </row>
  </sheetData>
  <sheetProtection formatCells="0" formatColumns="0" formatRows="0"/>
  <mergeCells count="6">
    <mergeCell ref="A2:D2"/>
    <mergeCell ref="B4:D4"/>
    <mergeCell ref="A4:A6"/>
    <mergeCell ref="B5:B6"/>
    <mergeCell ref="C5:C6"/>
    <mergeCell ref="D5:D6"/>
  </mergeCells>
  <printOptions horizontalCentered="1" verticalCentered="1"/>
  <pageMargins left="0.196850393700787" right="0.196850393700787" top="0.196850393700787" bottom="0.393700787401575" header="0.196850393700787" footer="0.196850393700787"/>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tabSelected="1" workbookViewId="0">
      <selection activeCell="A17" sqref="A17"/>
    </sheetView>
  </sheetViews>
  <sheetFormatPr defaultColWidth="6.875" defaultRowHeight="12.75" customHeight="1" outlineLevelCol="5"/>
  <cols>
    <col min="1" max="1" width="39.875" style="107" customWidth="1"/>
    <col min="2" max="5" width="15.625" style="107" customWidth="1"/>
    <col min="6" max="6" width="15.75" style="107" customWidth="1"/>
    <col min="7" max="245" width="6.875" style="107" customWidth="1"/>
    <col min="246" max="16384" width="6.875" style="107"/>
  </cols>
  <sheetData>
    <row r="1" ht="24.75" customHeight="1" spans="1:6">
      <c r="A1" s="87" t="s">
        <v>156</v>
      </c>
      <c r="B1"/>
      <c r="C1"/>
      <c r="D1"/>
      <c r="E1"/>
      <c r="F1"/>
    </row>
    <row r="2" ht="27.75" customHeight="1" spans="1:6">
      <c r="A2" s="130" t="s">
        <v>157</v>
      </c>
      <c r="B2" s="131"/>
      <c r="C2" s="131"/>
      <c r="D2" s="131"/>
      <c r="E2" s="131"/>
      <c r="F2" s="131"/>
    </row>
    <row r="3" ht="16.5" customHeight="1" spans="1:6">
      <c r="A3" s="110"/>
      <c r="B3" s="111"/>
      <c r="C3" s="111"/>
      <c r="D3" s="111"/>
      <c r="E3" s="111"/>
      <c r="F3" s="112"/>
    </row>
    <row r="4" ht="16.5" customHeight="1" spans="1:6">
      <c r="A4" s="113"/>
      <c r="B4" s="113"/>
      <c r="C4" s="113"/>
      <c r="D4" s="113"/>
      <c r="E4" s="113"/>
      <c r="F4" s="114" t="s">
        <v>23</v>
      </c>
    </row>
    <row r="5" ht="28.5" customHeight="1" spans="1:6">
      <c r="A5" s="39" t="s">
        <v>24</v>
      </c>
      <c r="B5" s="39" t="s">
        <v>6</v>
      </c>
      <c r="C5" s="39" t="s">
        <v>35</v>
      </c>
      <c r="D5" s="39"/>
      <c r="E5" s="39"/>
      <c r="F5" s="115" t="s">
        <v>19</v>
      </c>
    </row>
    <row r="6" ht="28.5" customHeight="1" spans="1:6">
      <c r="A6" s="39"/>
      <c r="B6" s="39"/>
      <c r="C6" s="39" t="s">
        <v>16</v>
      </c>
      <c r="D6" s="39" t="s">
        <v>17</v>
      </c>
      <c r="E6" s="39" t="s">
        <v>158</v>
      </c>
      <c r="F6" s="115"/>
    </row>
    <row r="7" ht="28.5" customHeight="1" spans="1:6">
      <c r="A7" s="39"/>
      <c r="B7" s="39"/>
      <c r="C7" s="39"/>
      <c r="D7" s="39"/>
      <c r="E7" s="39"/>
      <c r="F7" s="115"/>
    </row>
    <row r="8" ht="21" customHeight="1" spans="1:6">
      <c r="A8" s="17" t="s">
        <v>6</v>
      </c>
      <c r="B8" s="127">
        <f>C8+D8+E8+F8</f>
        <v>2137.23</v>
      </c>
      <c r="C8" s="127">
        <f t="shared" ref="C8:F8" si="0">C9+C10+C11+C12+C13+C14+C15+C16</f>
        <v>1687.34</v>
      </c>
      <c r="D8" s="127">
        <f t="shared" si="0"/>
        <v>250.79</v>
      </c>
      <c r="E8" s="127">
        <f t="shared" si="0"/>
        <v>102.6</v>
      </c>
      <c r="F8" s="127">
        <f t="shared" si="0"/>
        <v>96.5</v>
      </c>
    </row>
    <row r="9" ht="21" customHeight="1" spans="1:6">
      <c r="A9" s="16" t="s">
        <v>159</v>
      </c>
      <c r="B9" s="127">
        <f t="shared" ref="B9:B16" si="1">C9+D9+E9+F9</f>
        <v>1722.89</v>
      </c>
      <c r="C9" s="127">
        <f>78.08+702.42+72.87+129.36+45.65+3.15+23.47+7.6+336.87+58.54+45.6-129.36</f>
        <v>1374.25</v>
      </c>
      <c r="D9" s="127">
        <f>5.01+21.71+1.67+23.38+2.5+4.9+18.34+0.17+0.09+10.02+32.3+0.84+0.5+129.36</f>
        <v>250.79</v>
      </c>
      <c r="E9" s="127">
        <f>29.02+1.14+34.63+21.71+0.53+9+1.82</f>
        <v>97.85</v>
      </c>
      <c r="F9" s="127"/>
    </row>
    <row r="10" ht="21" customHeight="1" spans="1:6">
      <c r="A10" s="16" t="s">
        <v>36</v>
      </c>
      <c r="B10" s="127">
        <f t="shared" si="1"/>
        <v>10</v>
      </c>
      <c r="C10" s="127"/>
      <c r="D10" s="127"/>
      <c r="E10" s="127"/>
      <c r="F10" s="127">
        <v>10</v>
      </c>
    </row>
    <row r="11" ht="21" customHeight="1" spans="1:6">
      <c r="A11" s="16" t="s">
        <v>27</v>
      </c>
      <c r="B11" s="127">
        <f t="shared" si="1"/>
        <v>5</v>
      </c>
      <c r="C11" s="137"/>
      <c r="D11" s="137"/>
      <c r="E11" s="127"/>
      <c r="F11" s="127">
        <v>5</v>
      </c>
    </row>
    <row r="12" s="106" customFormat="1" ht="19.5" customHeight="1" spans="1:6">
      <c r="A12" s="16" t="s">
        <v>28</v>
      </c>
      <c r="B12" s="127">
        <f t="shared" si="1"/>
        <v>19</v>
      </c>
      <c r="C12" s="137"/>
      <c r="D12" s="137"/>
      <c r="E12" s="127"/>
      <c r="F12" s="127">
        <v>19</v>
      </c>
    </row>
    <row r="13" ht="25.5" customHeight="1" spans="1:6">
      <c r="A13" s="16" t="s">
        <v>29</v>
      </c>
      <c r="B13" s="127">
        <f t="shared" si="1"/>
        <v>62.5</v>
      </c>
      <c r="C13" s="137"/>
      <c r="D13" s="137"/>
      <c r="E13" s="127"/>
      <c r="F13" s="127">
        <v>62.5</v>
      </c>
    </row>
    <row r="14" ht="25.5" customHeight="1" spans="1:6">
      <c r="A14" s="17" t="s">
        <v>30</v>
      </c>
      <c r="B14" s="127">
        <f t="shared" si="1"/>
        <v>182.96</v>
      </c>
      <c r="C14" s="137">
        <v>182.96</v>
      </c>
      <c r="D14" s="137"/>
      <c r="E14" s="127"/>
      <c r="F14" s="127"/>
    </row>
    <row r="15" ht="25.5" customHeight="1" spans="1:6">
      <c r="A15" s="18" t="s">
        <v>31</v>
      </c>
      <c r="B15" s="127">
        <f t="shared" si="1"/>
        <v>130.13</v>
      </c>
      <c r="C15" s="137">
        <v>130.13</v>
      </c>
      <c r="D15" s="137"/>
      <c r="E15" s="127"/>
      <c r="F15" s="127"/>
    </row>
    <row r="16" ht="22.5" customHeight="1" spans="1:6">
      <c r="A16" s="16" t="s">
        <v>32</v>
      </c>
      <c r="B16" s="127">
        <f t="shared" si="1"/>
        <v>4.75</v>
      </c>
      <c r="C16" s="137"/>
      <c r="D16" s="137"/>
      <c r="E16" s="127">
        <v>4.75</v>
      </c>
      <c r="F16" s="127"/>
    </row>
    <row r="17" ht="23.25" customHeight="1" spans="1:6">
      <c r="A17"/>
      <c r="B17"/>
      <c r="C17"/>
      <c r="D17"/>
      <c r="E17"/>
      <c r="F17"/>
    </row>
    <row r="18" ht="23.25" customHeight="1" spans="1:6">
      <c r="A18"/>
      <c r="B18"/>
      <c r="C18"/>
      <c r="D18"/>
      <c r="E18"/>
      <c r="F18"/>
    </row>
    <row r="19" ht="23.25" customHeight="1" spans="1:6">
      <c r="A19"/>
      <c r="B19"/>
      <c r="C19"/>
      <c r="D19"/>
      <c r="E19"/>
      <c r="F19"/>
    </row>
    <row r="20" ht="23.25" customHeight="1" spans="1:6">
      <c r="A20"/>
      <c r="B20"/>
      <c r="C20"/>
      <c r="D20"/>
      <c r="E20"/>
      <c r="F20"/>
    </row>
    <row r="21" ht="18" customHeight="1" spans="1:6">
      <c r="A21"/>
      <c r="B21"/>
      <c r="C21"/>
      <c r="D21"/>
      <c r="E21"/>
      <c r="F21"/>
    </row>
    <row r="22" ht="18.75" customHeight="1" spans="1:6">
      <c r="A22" s="118"/>
      <c r="B22" s="118"/>
      <c r="C22" s="118"/>
      <c r="D22" s="118"/>
      <c r="E22" s="118"/>
      <c r="F22" s="118"/>
    </row>
    <row r="23" ht="18" customHeight="1" spans="1:6">
      <c r="A23" s="118"/>
      <c r="B23" s="118"/>
      <c r="C23" s="118"/>
      <c r="D23" s="118"/>
      <c r="E23" s="118"/>
      <c r="F23" s="118"/>
    </row>
    <row r="24" ht="18" customHeight="1" spans="1:6">
      <c r="A24" s="118"/>
      <c r="B24" s="118"/>
      <c r="C24" s="118"/>
      <c r="D24" s="118"/>
      <c r="E24" s="118"/>
      <c r="F24" s="118"/>
    </row>
    <row r="25" ht="18" customHeight="1" spans="1:6">
      <c r="A25" s="118"/>
      <c r="B25" s="118"/>
      <c r="C25" s="118"/>
      <c r="D25" s="118"/>
      <c r="E25" s="118"/>
      <c r="F25" s="118"/>
    </row>
    <row r="26" ht="18" customHeight="1" spans="1:6">
      <c r="A26" s="118"/>
      <c r="B26" s="118"/>
      <c r="C26" s="118"/>
      <c r="D26" s="118"/>
      <c r="E26" s="118"/>
      <c r="F26" s="118"/>
    </row>
    <row r="27" ht="18" customHeight="1" spans="1:6">
      <c r="A27" s="118"/>
      <c r="B27" s="118"/>
      <c r="C27" s="118"/>
      <c r="D27" s="118"/>
      <c r="E27" s="118"/>
      <c r="F27" s="118"/>
    </row>
    <row r="28" ht="18" customHeight="1" spans="1:6">
      <c r="A28" s="118"/>
      <c r="B28" s="118"/>
      <c r="C28" s="118"/>
      <c r="D28" s="118"/>
      <c r="E28" s="118"/>
      <c r="F28" s="118"/>
    </row>
    <row r="29" ht="18" customHeight="1" spans="1:6">
      <c r="A29" s="118"/>
      <c r="B29" s="118"/>
      <c r="C29" s="118"/>
      <c r="D29" s="118"/>
      <c r="E29" s="118"/>
      <c r="F29" s="118"/>
    </row>
    <row r="30" ht="18" customHeight="1" spans="1:6">
      <c r="A30" s="118"/>
      <c r="B30" s="118"/>
      <c r="C30" s="118"/>
      <c r="D30" s="118"/>
      <c r="E30" s="118"/>
      <c r="F30" s="118"/>
    </row>
    <row r="31" ht="18" customHeight="1" spans="1:6">
      <c r="A31" s="118"/>
      <c r="B31" s="118"/>
      <c r="C31" s="118"/>
      <c r="D31" s="118"/>
      <c r="E31" s="118"/>
      <c r="F31" s="118"/>
    </row>
    <row r="32" ht="18" customHeight="1" spans="1:6">
      <c r="A32" s="118"/>
      <c r="B32" s="118"/>
      <c r="C32" s="118"/>
      <c r="D32" s="118"/>
      <c r="E32" s="118"/>
      <c r="F32" s="118"/>
    </row>
    <row r="33" ht="18" customHeight="1" spans="1:6">
      <c r="A33" s="118"/>
      <c r="B33" s="118"/>
      <c r="C33" s="118"/>
      <c r="D33" s="118"/>
      <c r="E33" s="118"/>
      <c r="F33" s="118"/>
    </row>
    <row r="34" ht="18" customHeight="1" spans="1:6">
      <c r="A34" s="118"/>
      <c r="B34" s="118"/>
      <c r="C34" s="118"/>
      <c r="D34" s="118"/>
      <c r="E34" s="118"/>
      <c r="F34" s="118"/>
    </row>
    <row r="35" ht="18" customHeight="1" spans="1:6">
      <c r="A35" s="118"/>
      <c r="B35" s="118"/>
      <c r="C35" s="118"/>
      <c r="D35" s="118"/>
      <c r="E35" s="118"/>
      <c r="F35" s="118"/>
    </row>
    <row r="36" customHeight="1" spans="1:6">
      <c r="A36" s="118"/>
      <c r="B36" s="118"/>
      <c r="C36" s="118"/>
      <c r="D36" s="118"/>
      <c r="E36" s="118"/>
      <c r="F36" s="118"/>
    </row>
    <row r="37" customHeight="1" spans="1:6">
      <c r="A37" s="118"/>
      <c r="B37" s="118"/>
      <c r="C37" s="118"/>
      <c r="D37" s="118"/>
      <c r="E37" s="118"/>
      <c r="F37" s="118"/>
    </row>
  </sheetData>
  <mergeCells count="8">
    <mergeCell ref="A2:F2"/>
    <mergeCell ref="C5:E5"/>
    <mergeCell ref="A5:A7"/>
    <mergeCell ref="B5:B7"/>
    <mergeCell ref="C6:C7"/>
    <mergeCell ref="D6:D7"/>
    <mergeCell ref="E6:E7"/>
    <mergeCell ref="F5:F7"/>
  </mergeCell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G36"/>
  <sheetViews>
    <sheetView showGridLines="0" showZeros="0" workbookViewId="0">
      <selection activeCell="A2" sqref="A2:G2"/>
    </sheetView>
  </sheetViews>
  <sheetFormatPr defaultColWidth="6.875" defaultRowHeight="12.75" customHeight="1" outlineLevelCol="6"/>
  <cols>
    <col min="1" max="1" width="36.875" style="107" customWidth="1"/>
    <col min="2" max="2" width="15.25" style="107" customWidth="1"/>
    <col min="3" max="4" width="13.125" style="107" customWidth="1"/>
    <col min="5" max="5" width="12.75" style="107" customWidth="1"/>
    <col min="6" max="6" width="12.5" style="107" customWidth="1"/>
    <col min="7" max="7" width="13.875" style="107" customWidth="1"/>
    <col min="8" max="246" width="6.875" style="107" customWidth="1"/>
    <col min="247" max="16384" width="6.875" style="107"/>
  </cols>
  <sheetData>
    <row r="1" ht="24.75" customHeight="1" spans="1:7">
      <c r="A1" s="87" t="s">
        <v>160</v>
      </c>
      <c r="B1"/>
      <c r="C1"/>
      <c r="D1"/>
      <c r="E1"/>
      <c r="F1"/>
      <c r="G1"/>
    </row>
    <row r="2" ht="27.75" customHeight="1" spans="1:7">
      <c r="A2" s="130" t="s">
        <v>161</v>
      </c>
      <c r="B2" s="131"/>
      <c r="C2" s="131"/>
      <c r="D2" s="131"/>
      <c r="E2" s="131"/>
      <c r="F2" s="131"/>
      <c r="G2" s="131"/>
    </row>
    <row r="3" ht="16.5" customHeight="1" spans="1:7">
      <c r="A3" s="110"/>
      <c r="B3" s="111"/>
      <c r="C3" s="111"/>
      <c r="D3" s="111"/>
      <c r="E3" s="112"/>
      <c r="F3" s="112"/>
      <c r="G3" s="112"/>
    </row>
    <row r="4" ht="16.5" customHeight="1" spans="1:7">
      <c r="A4" s="113"/>
      <c r="B4" s="113"/>
      <c r="C4" s="113"/>
      <c r="D4" s="113"/>
      <c r="E4" s="132"/>
      <c r="F4" s="132"/>
      <c r="G4" s="114" t="s">
        <v>23</v>
      </c>
    </row>
    <row r="5" ht="28.5" customHeight="1" spans="1:7">
      <c r="A5" s="39" t="s">
        <v>24</v>
      </c>
      <c r="B5" s="39" t="s">
        <v>6</v>
      </c>
      <c r="C5" s="93" t="s">
        <v>35</v>
      </c>
      <c r="D5" s="94"/>
      <c r="E5" s="94"/>
      <c r="F5" s="94"/>
      <c r="G5" s="115" t="s">
        <v>19</v>
      </c>
    </row>
    <row r="6" ht="28.5" customHeight="1" spans="1:7">
      <c r="A6" s="39"/>
      <c r="B6" s="39"/>
      <c r="C6" s="97" t="s">
        <v>12</v>
      </c>
      <c r="D6" s="97" t="s">
        <v>16</v>
      </c>
      <c r="E6" s="97" t="s">
        <v>17</v>
      </c>
      <c r="F6" s="133" t="s">
        <v>18</v>
      </c>
      <c r="G6" s="115"/>
    </row>
    <row r="7" ht="28.5" customHeight="1" spans="1:7">
      <c r="A7" s="39"/>
      <c r="B7" s="39"/>
      <c r="C7" s="134"/>
      <c r="D7" s="134"/>
      <c r="E7" s="134"/>
      <c r="F7" s="135"/>
      <c r="G7" s="115"/>
    </row>
    <row r="8" ht="19.5" customHeight="1" spans="1:7">
      <c r="A8" s="116"/>
      <c r="B8" s="117"/>
      <c r="C8" s="117"/>
      <c r="D8" s="136"/>
      <c r="E8" s="136"/>
      <c r="F8" s="117"/>
      <c r="G8" s="117"/>
    </row>
    <row r="9" ht="25.5" customHeight="1" spans="1:7">
      <c r="A9"/>
      <c r="B9"/>
      <c r="C9"/>
      <c r="D9"/>
      <c r="E9"/>
      <c r="F9"/>
      <c r="G9"/>
    </row>
    <row r="10" ht="25.5" customHeight="1" spans="1:7">
      <c r="A10"/>
      <c r="B10"/>
      <c r="C10"/>
      <c r="D10"/>
      <c r="E10"/>
      <c r="F10"/>
      <c r="G10"/>
    </row>
    <row r="11" ht="25.5" customHeight="1" spans="1:7">
      <c r="A11"/>
      <c r="B11"/>
      <c r="C11"/>
      <c r="D11"/>
      <c r="E11"/>
      <c r="F11"/>
      <c r="G11"/>
    </row>
    <row r="12" ht="22.5" customHeight="1" spans="1:7">
      <c r="A12"/>
      <c r="B12"/>
      <c r="C12"/>
      <c r="D12"/>
      <c r="E12"/>
      <c r="F12"/>
      <c r="G12"/>
    </row>
    <row r="13" ht="23.25" customHeight="1" spans="1:7">
      <c r="A13"/>
      <c r="B13"/>
      <c r="C13"/>
      <c r="D13"/>
      <c r="E13"/>
      <c r="F13"/>
      <c r="G13"/>
    </row>
    <row r="14" ht="23.25" customHeight="1" spans="1:7">
      <c r="A14"/>
      <c r="B14"/>
      <c r="C14"/>
      <c r="D14"/>
      <c r="E14"/>
      <c r="F14"/>
      <c r="G14"/>
    </row>
    <row r="15" ht="23.25" customHeight="1" spans="1:7">
      <c r="A15"/>
      <c r="B15"/>
      <c r="C15"/>
      <c r="D15"/>
      <c r="E15"/>
      <c r="F15"/>
      <c r="G15"/>
    </row>
    <row r="16" ht="23.25" customHeight="1" spans="1:7">
      <c r="A16"/>
      <c r="B16"/>
      <c r="C16"/>
      <c r="D16"/>
      <c r="E16"/>
      <c r="F16"/>
      <c r="G16"/>
    </row>
    <row r="17" ht="23.25" customHeight="1" spans="1:7">
      <c r="A17"/>
      <c r="B17"/>
      <c r="C17"/>
      <c r="D17"/>
      <c r="E17"/>
      <c r="F17"/>
      <c r="G17"/>
    </row>
    <row r="18" ht="23.25" customHeight="1" spans="1:7">
      <c r="A18"/>
      <c r="B18"/>
      <c r="C18"/>
      <c r="D18"/>
      <c r="E18"/>
      <c r="F18"/>
      <c r="G18"/>
    </row>
    <row r="19" ht="23.25" customHeight="1" spans="1:7">
      <c r="A19"/>
      <c r="B19"/>
      <c r="C19"/>
      <c r="D19"/>
      <c r="E19"/>
      <c r="F19"/>
      <c r="G19"/>
    </row>
    <row r="20" ht="18" customHeight="1" spans="1:7">
      <c r="A20"/>
      <c r="B20"/>
      <c r="C20"/>
      <c r="D20"/>
      <c r="E20"/>
      <c r="F20"/>
      <c r="G20"/>
    </row>
    <row r="21" ht="18.75" customHeight="1" spans="1:7">
      <c r="A21" s="118"/>
      <c r="B21" s="118"/>
      <c r="C21" s="118"/>
      <c r="D21" s="118"/>
      <c r="E21" s="118"/>
      <c r="F21" s="118"/>
      <c r="G21" s="118"/>
    </row>
    <row r="22" ht="18" customHeight="1" spans="1:7">
      <c r="A22" s="118"/>
      <c r="B22" s="118"/>
      <c r="C22" s="118"/>
      <c r="D22" s="118"/>
      <c r="E22" s="118"/>
      <c r="F22" s="118"/>
      <c r="G22" s="118"/>
    </row>
    <row r="23" ht="18" customHeight="1" spans="1:7">
      <c r="A23" s="118"/>
      <c r="B23" s="118"/>
      <c r="C23" s="118"/>
      <c r="D23" s="118"/>
      <c r="E23" s="118"/>
      <c r="F23" s="118"/>
      <c r="G23" s="118"/>
    </row>
    <row r="24" ht="18" customHeight="1" spans="1:7">
      <c r="A24" s="118"/>
      <c r="B24" s="118"/>
      <c r="C24" s="118"/>
      <c r="D24" s="118"/>
      <c r="E24" s="118"/>
      <c r="F24" s="118"/>
      <c r="G24" s="118"/>
    </row>
    <row r="25" ht="18" customHeight="1" spans="1:7">
      <c r="A25" s="118"/>
      <c r="B25" s="118"/>
      <c r="C25" s="118"/>
      <c r="D25" s="118"/>
      <c r="E25" s="118"/>
      <c r="F25" s="118"/>
      <c r="G25" s="118"/>
    </row>
    <row r="26" ht="18" customHeight="1" spans="1:7">
      <c r="A26" s="118"/>
      <c r="B26" s="118"/>
      <c r="C26" s="118"/>
      <c r="D26" s="118"/>
      <c r="E26" s="118"/>
      <c r="F26" s="118"/>
      <c r="G26" s="118"/>
    </row>
    <row r="27" ht="18" customHeight="1" spans="1:7">
      <c r="A27" s="118"/>
      <c r="B27" s="118"/>
      <c r="C27" s="118"/>
      <c r="D27" s="118"/>
      <c r="E27" s="118"/>
      <c r="F27" s="118"/>
      <c r="G27" s="118"/>
    </row>
    <row r="28" ht="18" customHeight="1" spans="1:7">
      <c r="A28" s="118"/>
      <c r="B28" s="118"/>
      <c r="C28" s="118"/>
      <c r="D28" s="118"/>
      <c r="E28" s="118"/>
      <c r="F28" s="118"/>
      <c r="G28" s="118"/>
    </row>
    <row r="29" ht="18" customHeight="1" spans="1:7">
      <c r="A29" s="118"/>
      <c r="B29" s="118"/>
      <c r="C29" s="118"/>
      <c r="D29" s="118"/>
      <c r="E29" s="118"/>
      <c r="F29" s="118"/>
      <c r="G29" s="118"/>
    </row>
    <row r="30" ht="18" customHeight="1" spans="1:7">
      <c r="A30" s="118"/>
      <c r="B30" s="118"/>
      <c r="C30" s="118"/>
      <c r="D30" s="118"/>
      <c r="E30" s="118"/>
      <c r="F30" s="118"/>
      <c r="G30" s="118"/>
    </row>
    <row r="31" ht="18" customHeight="1" spans="1:7">
      <c r="A31" s="118"/>
      <c r="B31" s="118"/>
      <c r="C31" s="118"/>
      <c r="D31" s="118"/>
      <c r="E31" s="118"/>
      <c r="F31" s="118"/>
      <c r="G31" s="118"/>
    </row>
    <row r="32" ht="18" customHeight="1" spans="1:7">
      <c r="A32" s="118"/>
      <c r="B32" s="118"/>
      <c r="C32" s="118"/>
      <c r="D32" s="118"/>
      <c r="E32" s="118"/>
      <c r="F32" s="118"/>
      <c r="G32" s="118"/>
    </row>
    <row r="33" ht="18" customHeight="1" spans="1:7">
      <c r="A33" s="118"/>
      <c r="B33" s="118"/>
      <c r="C33" s="118"/>
      <c r="D33" s="118"/>
      <c r="E33" s="118"/>
      <c r="F33" s="118"/>
      <c r="G33" s="118"/>
    </row>
    <row r="34" ht="18" customHeight="1" spans="1:7">
      <c r="A34" s="118"/>
      <c r="B34" s="118"/>
      <c r="C34" s="118"/>
      <c r="D34" s="118"/>
      <c r="E34" s="118"/>
      <c r="F34" s="118"/>
      <c r="G34" s="118"/>
    </row>
    <row r="35" customHeight="1" spans="1:7">
      <c r="A35" s="118"/>
      <c r="B35" s="118"/>
      <c r="C35" s="118"/>
      <c r="D35" s="118"/>
      <c r="E35" s="118"/>
      <c r="F35" s="118"/>
      <c r="G35" s="118"/>
    </row>
    <row r="36" customHeight="1" spans="1:7">
      <c r="A36" s="118"/>
      <c r="B36" s="118"/>
      <c r="C36" s="118"/>
      <c r="D36" s="118"/>
      <c r="E36" s="118"/>
      <c r="F36" s="118"/>
      <c r="G36" s="118"/>
    </row>
  </sheetData>
  <sheetProtection formatCells="0" formatColumns="0" formatRows="0"/>
  <mergeCells count="9">
    <mergeCell ref="A2:G2"/>
    <mergeCell ref="C5:F5"/>
    <mergeCell ref="A5:A7"/>
    <mergeCell ref="B5:B7"/>
    <mergeCell ref="C6:C7"/>
    <mergeCell ref="D6:D7"/>
    <mergeCell ref="E6:E7"/>
    <mergeCell ref="F6:F7"/>
    <mergeCell ref="G5:G7"/>
  </mergeCells>
  <printOptions horizontalCentered="1" verticalCentered="1"/>
  <pageMargins left="0.62992125984252" right="0.62992125984252" top="0.78740157480315" bottom="0.78740157480315" header="0.393700787401575" footer="0.393700787401575"/>
  <pageSetup paperSize="9" orientation="landscape" horizontalDpi="1200" verticalDpi="12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selection activeCell="A9" sqref="A9:A12"/>
    </sheetView>
  </sheetViews>
  <sheetFormatPr defaultColWidth="6.875" defaultRowHeight="12.75" customHeight="1" outlineLevelCol="5"/>
  <cols>
    <col min="1" max="1" width="39.875" style="107" customWidth="1"/>
    <col min="2" max="2" width="15.625" style="120" customWidth="1"/>
    <col min="3" max="5" width="15.625" style="107" customWidth="1"/>
    <col min="6" max="6" width="15.75" style="107" customWidth="1"/>
    <col min="7" max="245" width="6.875" style="107" customWidth="1"/>
    <col min="246" max="16384" width="6.875" style="107"/>
  </cols>
  <sheetData>
    <row r="1" ht="24.75" customHeight="1" spans="1:6">
      <c r="A1" s="87" t="s">
        <v>162</v>
      </c>
      <c r="B1" s="121"/>
      <c r="C1"/>
      <c r="D1"/>
      <c r="E1"/>
      <c r="F1"/>
    </row>
    <row r="2" ht="27.75" customHeight="1" spans="1:6">
      <c r="A2" s="108" t="s">
        <v>163</v>
      </c>
      <c r="B2" s="109"/>
      <c r="C2" s="109"/>
      <c r="D2" s="109"/>
      <c r="E2" s="109"/>
      <c r="F2" s="109"/>
    </row>
    <row r="3" ht="16.5" customHeight="1" spans="1:6">
      <c r="A3" s="110"/>
      <c r="B3" s="122"/>
      <c r="C3" s="111"/>
      <c r="D3" s="111"/>
      <c r="E3" s="111"/>
      <c r="F3" s="112"/>
    </row>
    <row r="4" ht="16.5" customHeight="1" spans="1:6">
      <c r="A4" s="113"/>
      <c r="B4" s="123"/>
      <c r="C4" s="113"/>
      <c r="D4" s="113"/>
      <c r="E4" s="113"/>
      <c r="F4" s="114" t="s">
        <v>23</v>
      </c>
    </row>
    <row r="5" s="118" customFormat="1" ht="28.5" customHeight="1" spans="1:6">
      <c r="A5" s="39" t="s">
        <v>24</v>
      </c>
      <c r="B5" s="124" t="s">
        <v>6</v>
      </c>
      <c r="C5" s="39" t="s">
        <v>35</v>
      </c>
      <c r="D5" s="39"/>
      <c r="E5" s="39"/>
      <c r="F5" s="115" t="s">
        <v>19</v>
      </c>
    </row>
    <row r="6" s="118" customFormat="1" ht="28.5" customHeight="1" spans="1:6">
      <c r="A6" s="39"/>
      <c r="B6" s="124"/>
      <c r="C6" s="39" t="s">
        <v>16</v>
      </c>
      <c r="D6" s="39" t="s">
        <v>17</v>
      </c>
      <c r="E6" s="39" t="s">
        <v>158</v>
      </c>
      <c r="F6" s="115"/>
    </row>
    <row r="7" s="118" customFormat="1" ht="28.5" customHeight="1" spans="1:6">
      <c r="A7" s="39"/>
      <c r="B7" s="124"/>
      <c r="C7" s="39"/>
      <c r="D7" s="39"/>
      <c r="E7" s="39"/>
      <c r="F7" s="115"/>
    </row>
    <row r="8" s="118" customFormat="1" ht="28.5" customHeight="1" spans="1:6">
      <c r="A8" s="125" t="s">
        <v>6</v>
      </c>
      <c r="B8" s="126">
        <f>B9+B10+B11+B12</f>
        <v>296.5</v>
      </c>
      <c r="C8" s="39"/>
      <c r="D8" s="39"/>
      <c r="E8" s="39"/>
      <c r="F8" s="115">
        <v>296.5</v>
      </c>
    </row>
    <row r="9" s="119" customFormat="1" ht="32.1" customHeight="1" spans="1:6">
      <c r="A9" s="16" t="s">
        <v>36</v>
      </c>
      <c r="B9" s="124">
        <v>90</v>
      </c>
      <c r="C9" s="117"/>
      <c r="D9" s="117"/>
      <c r="E9" s="117"/>
      <c r="F9" s="124">
        <v>90</v>
      </c>
    </row>
    <row r="10" s="118" customFormat="1" ht="25.5" customHeight="1" spans="1:6">
      <c r="A10" s="16" t="s">
        <v>27</v>
      </c>
      <c r="B10" s="127">
        <v>125</v>
      </c>
      <c r="C10" s="128"/>
      <c r="D10" s="128"/>
      <c r="E10" s="128"/>
      <c r="F10" s="127">
        <v>125</v>
      </c>
    </row>
    <row r="11" s="118" customFormat="1" ht="25.5" customHeight="1" spans="1:6">
      <c r="A11" s="16" t="s">
        <v>28</v>
      </c>
      <c r="B11" s="127">
        <v>19</v>
      </c>
      <c r="C11" s="128"/>
      <c r="D11" s="128"/>
      <c r="E11" s="128"/>
      <c r="F11" s="127">
        <v>19</v>
      </c>
    </row>
    <row r="12" s="118" customFormat="1" ht="25.5" customHeight="1" spans="1:6">
      <c r="A12" s="16" t="s">
        <v>29</v>
      </c>
      <c r="B12" s="127">
        <v>62.5</v>
      </c>
      <c r="C12" s="128"/>
      <c r="D12" s="128"/>
      <c r="E12" s="128"/>
      <c r="F12" s="127">
        <v>62.5</v>
      </c>
    </row>
    <row r="13" ht="22.5" customHeight="1" spans="1:6">
      <c r="A13"/>
      <c r="B13" s="121"/>
      <c r="C13"/>
      <c r="D13"/>
      <c r="E13"/>
      <c r="F13"/>
    </row>
    <row r="14" ht="23.25" customHeight="1" spans="1:6">
      <c r="A14"/>
      <c r="B14" s="121"/>
      <c r="C14"/>
      <c r="D14"/>
      <c r="E14"/>
      <c r="F14"/>
    </row>
    <row r="15" ht="23.25" customHeight="1" spans="1:6">
      <c r="A15"/>
      <c r="B15" s="121"/>
      <c r="C15"/>
      <c r="D15"/>
      <c r="E15"/>
      <c r="F15"/>
    </row>
    <row r="16" ht="23.25" customHeight="1" spans="1:6">
      <c r="A16"/>
      <c r="B16" s="121"/>
      <c r="C16"/>
      <c r="D16"/>
      <c r="E16"/>
      <c r="F16"/>
    </row>
    <row r="17" ht="23.25" customHeight="1" spans="1:6">
      <c r="A17"/>
      <c r="B17" s="121"/>
      <c r="C17"/>
      <c r="D17"/>
      <c r="E17"/>
      <c r="F17"/>
    </row>
    <row r="18" ht="23.25" customHeight="1" spans="1:6">
      <c r="A18"/>
      <c r="B18" s="121"/>
      <c r="C18"/>
      <c r="D18"/>
      <c r="E18"/>
      <c r="F18"/>
    </row>
    <row r="19" ht="23.25" customHeight="1" spans="1:6">
      <c r="A19"/>
      <c r="B19" s="121"/>
      <c r="C19"/>
      <c r="D19"/>
      <c r="E19"/>
      <c r="F19"/>
    </row>
    <row r="20" ht="23.25" customHeight="1" spans="1:6">
      <c r="A20"/>
      <c r="B20" s="121"/>
      <c r="C20"/>
      <c r="D20"/>
      <c r="E20"/>
      <c r="F20"/>
    </row>
    <row r="21" ht="18" customHeight="1" spans="1:6">
      <c r="A21"/>
      <c r="B21" s="121"/>
      <c r="C21"/>
      <c r="D21"/>
      <c r="E21"/>
      <c r="F21"/>
    </row>
    <row r="22" ht="18.75" customHeight="1" spans="1:6">
      <c r="A22" s="118"/>
      <c r="B22" s="129"/>
      <c r="C22" s="118"/>
      <c r="D22" s="118"/>
      <c r="E22" s="118"/>
      <c r="F22" s="118"/>
    </row>
    <row r="23" ht="18" customHeight="1" spans="1:6">
      <c r="A23" s="118"/>
      <c r="B23" s="129"/>
      <c r="C23" s="118"/>
      <c r="D23" s="118"/>
      <c r="E23" s="118"/>
      <c r="F23" s="118"/>
    </row>
    <row r="24" ht="18" customHeight="1" spans="1:6">
      <c r="A24" s="118"/>
      <c r="B24" s="129"/>
      <c r="C24" s="118"/>
      <c r="D24" s="118"/>
      <c r="E24" s="118"/>
      <c r="F24" s="118"/>
    </row>
    <row r="25" ht="18" customHeight="1" spans="1:6">
      <c r="A25" s="118"/>
      <c r="B25" s="129"/>
      <c r="C25" s="118"/>
      <c r="D25" s="118"/>
      <c r="E25" s="118"/>
      <c r="F25" s="118"/>
    </row>
    <row r="26" ht="18" customHeight="1" spans="1:6">
      <c r="A26" s="118"/>
      <c r="B26" s="129"/>
      <c r="C26" s="118"/>
      <c r="D26" s="118"/>
      <c r="E26" s="118"/>
      <c r="F26" s="118"/>
    </row>
    <row r="27" ht="18" customHeight="1" spans="1:6">
      <c r="A27" s="118"/>
      <c r="B27" s="129"/>
      <c r="C27" s="118"/>
      <c r="D27" s="118"/>
      <c r="E27" s="118"/>
      <c r="F27" s="118"/>
    </row>
    <row r="28" ht="18" customHeight="1" spans="1:6">
      <c r="A28" s="118"/>
      <c r="B28" s="129"/>
      <c r="C28" s="118"/>
      <c r="D28" s="118"/>
      <c r="E28" s="118"/>
      <c r="F28" s="118"/>
    </row>
    <row r="29" ht="18" customHeight="1" spans="1:6">
      <c r="A29" s="118"/>
      <c r="B29" s="129"/>
      <c r="C29" s="118"/>
      <c r="D29" s="118"/>
      <c r="E29" s="118"/>
      <c r="F29" s="118"/>
    </row>
    <row r="30" ht="18" customHeight="1" spans="1:6">
      <c r="A30" s="118"/>
      <c r="B30" s="129"/>
      <c r="C30" s="118"/>
      <c r="D30" s="118"/>
      <c r="E30" s="118"/>
      <c r="F30" s="118"/>
    </row>
    <row r="31" ht="18" customHeight="1" spans="1:6">
      <c r="A31" s="118"/>
      <c r="B31" s="129"/>
      <c r="C31" s="118"/>
      <c r="D31" s="118"/>
      <c r="E31" s="118"/>
      <c r="F31" s="118"/>
    </row>
    <row r="32" ht="18" customHeight="1" spans="1:6">
      <c r="A32" s="118"/>
      <c r="B32" s="129"/>
      <c r="C32" s="118"/>
      <c r="D32" s="118"/>
      <c r="E32" s="118"/>
      <c r="F32" s="118"/>
    </row>
    <row r="33" ht="18" customHeight="1" spans="1:6">
      <c r="A33" s="118"/>
      <c r="B33" s="129"/>
      <c r="C33" s="118"/>
      <c r="D33" s="118"/>
      <c r="E33" s="118"/>
      <c r="F33" s="118"/>
    </row>
    <row r="34" ht="18" customHeight="1" spans="1:6">
      <c r="A34" s="118"/>
      <c r="B34" s="129"/>
      <c r="C34" s="118"/>
      <c r="D34" s="118"/>
      <c r="E34" s="118"/>
      <c r="F34" s="118"/>
    </row>
    <row r="35" ht="18" customHeight="1" spans="1:6">
      <c r="A35" s="118"/>
      <c r="B35" s="129"/>
      <c r="C35" s="118"/>
      <c r="D35" s="118"/>
      <c r="E35" s="118"/>
      <c r="F35" s="118"/>
    </row>
    <row r="36" customHeight="1" spans="1:6">
      <c r="A36" s="118"/>
      <c r="B36" s="129"/>
      <c r="C36" s="118"/>
      <c r="D36" s="118"/>
      <c r="E36" s="118"/>
      <c r="F36" s="118"/>
    </row>
    <row r="37" customHeight="1" spans="1:6">
      <c r="A37" s="118"/>
      <c r="B37" s="129"/>
      <c r="C37" s="118"/>
      <c r="D37" s="118"/>
      <c r="E37" s="118"/>
      <c r="F37" s="118"/>
    </row>
  </sheetData>
  <mergeCells count="8">
    <mergeCell ref="A2:F2"/>
    <mergeCell ref="C5:E5"/>
    <mergeCell ref="A5:A7"/>
    <mergeCell ref="B5:B7"/>
    <mergeCell ref="C6:C7"/>
    <mergeCell ref="D6:D7"/>
    <mergeCell ref="E6:E7"/>
    <mergeCell ref="F5:F7"/>
  </mergeCells>
  <pageMargins left="0.7" right="0.7" top="0.75" bottom="0.75" header="0.3" footer="0.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F36"/>
  <sheetViews>
    <sheetView showGridLines="0" showZeros="0" workbookViewId="0">
      <selection activeCell="A2" sqref="A2:F2"/>
    </sheetView>
  </sheetViews>
  <sheetFormatPr defaultColWidth="6.875" defaultRowHeight="12.75" customHeight="1" outlineLevelCol="5"/>
  <cols>
    <col min="1" max="1" width="39.875" style="107" customWidth="1"/>
    <col min="2" max="5" width="15.625" style="107" customWidth="1"/>
    <col min="6" max="6" width="15.75" style="107" customWidth="1"/>
    <col min="7" max="245" width="6.875" style="107" customWidth="1"/>
    <col min="246" max="16384" width="6.875" style="107"/>
  </cols>
  <sheetData>
    <row r="1" ht="24.75" customHeight="1" spans="1:6">
      <c r="A1" s="87" t="s">
        <v>164</v>
      </c>
      <c r="B1"/>
      <c r="C1"/>
      <c r="D1"/>
      <c r="E1"/>
      <c r="F1"/>
    </row>
    <row r="2" ht="27.75" customHeight="1" spans="1:6">
      <c r="A2" s="108" t="s">
        <v>165</v>
      </c>
      <c r="B2" s="109"/>
      <c r="C2" s="109"/>
      <c r="D2" s="109"/>
      <c r="E2" s="109"/>
      <c r="F2" s="109"/>
    </row>
    <row r="3" ht="16.5" customHeight="1" spans="1:6">
      <c r="A3" s="110"/>
      <c r="B3" s="111"/>
      <c r="C3" s="111"/>
      <c r="D3" s="111"/>
      <c r="E3" s="111"/>
      <c r="F3" s="112"/>
    </row>
    <row r="4" ht="16.5" customHeight="1" spans="1:6">
      <c r="A4" s="113"/>
      <c r="B4" s="113"/>
      <c r="C4" s="113"/>
      <c r="D4" s="113"/>
      <c r="E4" s="113"/>
      <c r="F4" s="114" t="s">
        <v>23</v>
      </c>
    </row>
    <row r="5" ht="28.5" customHeight="1" spans="1:6">
      <c r="A5" s="39" t="s">
        <v>24</v>
      </c>
      <c r="B5" s="39" t="s">
        <v>6</v>
      </c>
      <c r="C5" s="39" t="s">
        <v>35</v>
      </c>
      <c r="D5" s="39"/>
      <c r="E5" s="39"/>
      <c r="F5" s="115" t="s">
        <v>19</v>
      </c>
    </row>
    <row r="6" ht="28.5" customHeight="1" spans="1:6">
      <c r="A6" s="39"/>
      <c r="B6" s="39"/>
      <c r="C6" s="39" t="s">
        <v>16</v>
      </c>
      <c r="D6" s="39" t="s">
        <v>17</v>
      </c>
      <c r="E6" s="39" t="s">
        <v>158</v>
      </c>
      <c r="F6" s="115"/>
    </row>
    <row r="7" ht="28.5" customHeight="1" spans="1:6">
      <c r="A7" s="39"/>
      <c r="B7" s="39"/>
      <c r="C7" s="39"/>
      <c r="D7" s="39"/>
      <c r="E7" s="39"/>
      <c r="F7" s="115"/>
    </row>
    <row r="8" s="106" customFormat="1" ht="19.5" customHeight="1" spans="1:6">
      <c r="A8" s="116"/>
      <c r="B8" s="117"/>
      <c r="C8" s="117"/>
      <c r="D8" s="117"/>
      <c r="E8" s="117"/>
      <c r="F8" s="117"/>
    </row>
    <row r="9" ht="25.5" customHeight="1" spans="1:6">
      <c r="A9"/>
      <c r="B9"/>
      <c r="C9"/>
      <c r="D9"/>
      <c r="E9"/>
      <c r="F9"/>
    </row>
    <row r="10" ht="25.5" customHeight="1" spans="1:6">
      <c r="A10"/>
      <c r="B10"/>
      <c r="C10"/>
      <c r="D10"/>
      <c r="E10"/>
      <c r="F10"/>
    </row>
    <row r="11" ht="25.5" customHeight="1" spans="1:6">
      <c r="A11"/>
      <c r="B11"/>
      <c r="C11"/>
      <c r="D11"/>
      <c r="E11"/>
      <c r="F11"/>
    </row>
    <row r="12" ht="22.5" customHeight="1" spans="1:6">
      <c r="A12"/>
      <c r="B12"/>
      <c r="C12"/>
      <c r="D12"/>
      <c r="E12"/>
      <c r="F12"/>
    </row>
    <row r="13" ht="23.25" customHeight="1" spans="1:6">
      <c r="A13"/>
      <c r="B13"/>
      <c r="C13"/>
      <c r="D13"/>
      <c r="E13"/>
      <c r="F13"/>
    </row>
    <row r="14" ht="23.25" customHeight="1" spans="1:6">
      <c r="A14"/>
      <c r="B14"/>
      <c r="C14"/>
      <c r="D14"/>
      <c r="E14"/>
      <c r="F14"/>
    </row>
    <row r="15" ht="23.25" customHeight="1" spans="1:6">
      <c r="A15"/>
      <c r="B15"/>
      <c r="C15"/>
      <c r="D15"/>
      <c r="E15"/>
      <c r="F15"/>
    </row>
    <row r="16" ht="23.25" customHeight="1" spans="1:6">
      <c r="A16"/>
      <c r="B16"/>
      <c r="C16"/>
      <c r="D16"/>
      <c r="E16"/>
      <c r="F16"/>
    </row>
    <row r="17" ht="23.25" customHeight="1" spans="1:6">
      <c r="A17"/>
      <c r="B17"/>
      <c r="C17"/>
      <c r="D17"/>
      <c r="E17"/>
      <c r="F17"/>
    </row>
    <row r="18" ht="23.25" customHeight="1" spans="1:6">
      <c r="A18"/>
      <c r="B18"/>
      <c r="C18"/>
      <c r="D18"/>
      <c r="E18"/>
      <c r="F18"/>
    </row>
    <row r="19" ht="23.25" customHeight="1" spans="1:6">
      <c r="A19"/>
      <c r="B19"/>
      <c r="C19"/>
      <c r="D19"/>
      <c r="E19"/>
      <c r="F19"/>
    </row>
    <row r="20" ht="18" customHeight="1" spans="1:6">
      <c r="A20"/>
      <c r="B20"/>
      <c r="C20"/>
      <c r="D20"/>
      <c r="E20"/>
      <c r="F20"/>
    </row>
    <row r="21" ht="18.75" customHeight="1" spans="1:6">
      <c r="A21" s="118"/>
      <c r="B21" s="118"/>
      <c r="C21" s="118"/>
      <c r="D21" s="118"/>
      <c r="E21" s="118"/>
      <c r="F21" s="118"/>
    </row>
    <row r="22" ht="18" customHeight="1" spans="1:6">
      <c r="A22" s="118"/>
      <c r="B22" s="118"/>
      <c r="C22" s="118"/>
      <c r="D22" s="118"/>
      <c r="E22" s="118"/>
      <c r="F22" s="118"/>
    </row>
    <row r="23" ht="18" customHeight="1" spans="1:6">
      <c r="A23" s="118"/>
      <c r="B23" s="118"/>
      <c r="C23" s="118"/>
      <c r="D23" s="118"/>
      <c r="E23" s="118"/>
      <c r="F23" s="118"/>
    </row>
    <row r="24" ht="18" customHeight="1" spans="1:6">
      <c r="A24" s="118"/>
      <c r="B24" s="118"/>
      <c r="C24" s="118"/>
      <c r="D24" s="118"/>
      <c r="E24" s="118"/>
      <c r="F24" s="118"/>
    </row>
    <row r="25" ht="18" customHeight="1" spans="1:6">
      <c r="A25" s="118"/>
      <c r="B25" s="118"/>
      <c r="C25" s="118"/>
      <c r="D25" s="118"/>
      <c r="E25" s="118"/>
      <c r="F25" s="118"/>
    </row>
    <row r="26" ht="18" customHeight="1" spans="1:6">
      <c r="A26" s="118"/>
      <c r="B26" s="118"/>
      <c r="C26" s="118"/>
      <c r="D26" s="118"/>
      <c r="E26" s="118"/>
      <c r="F26" s="118"/>
    </row>
    <row r="27" ht="18" customHeight="1" spans="1:6">
      <c r="A27" s="118"/>
      <c r="B27" s="118"/>
      <c r="C27" s="118"/>
      <c r="D27" s="118"/>
      <c r="E27" s="118"/>
      <c r="F27" s="118"/>
    </row>
    <row r="28" ht="18" customHeight="1" spans="1:6">
      <c r="A28" s="118"/>
      <c r="B28" s="118"/>
      <c r="C28" s="118"/>
      <c r="D28" s="118"/>
      <c r="E28" s="118"/>
      <c r="F28" s="118"/>
    </row>
    <row r="29" ht="18" customHeight="1" spans="1:6">
      <c r="A29" s="118"/>
      <c r="B29" s="118"/>
      <c r="C29" s="118"/>
      <c r="D29" s="118"/>
      <c r="E29" s="118"/>
      <c r="F29" s="118"/>
    </row>
    <row r="30" ht="18" customHeight="1" spans="1:6">
      <c r="A30" s="118"/>
      <c r="B30" s="118"/>
      <c r="C30" s="118"/>
      <c r="D30" s="118"/>
      <c r="E30" s="118"/>
      <c r="F30" s="118"/>
    </row>
    <row r="31" ht="18" customHeight="1" spans="1:6">
      <c r="A31" s="118"/>
      <c r="B31" s="118"/>
      <c r="C31" s="118"/>
      <c r="D31" s="118"/>
      <c r="E31" s="118"/>
      <c r="F31" s="118"/>
    </row>
    <row r="32" ht="18" customHeight="1" spans="1:6">
      <c r="A32" s="118"/>
      <c r="B32" s="118"/>
      <c r="C32" s="118"/>
      <c r="D32" s="118"/>
      <c r="E32" s="118"/>
      <c r="F32" s="118"/>
    </row>
    <row r="33" ht="18" customHeight="1" spans="1:6">
      <c r="A33" s="118"/>
      <c r="B33" s="118"/>
      <c r="C33" s="118"/>
      <c r="D33" s="118"/>
      <c r="E33" s="118"/>
      <c r="F33" s="118"/>
    </row>
    <row r="34" ht="18" customHeight="1" spans="1:6">
      <c r="A34" s="118"/>
      <c r="B34" s="118"/>
      <c r="C34" s="118"/>
      <c r="D34" s="118"/>
      <c r="E34" s="118"/>
      <c r="F34" s="118"/>
    </row>
    <row r="35" customHeight="1" spans="1:6">
      <c r="A35" s="118"/>
      <c r="B35" s="118"/>
      <c r="C35" s="118"/>
      <c r="D35" s="118"/>
      <c r="E35" s="118"/>
      <c r="F35" s="118"/>
    </row>
    <row r="36" customHeight="1" spans="1:6">
      <c r="A36" s="118"/>
      <c r="B36" s="118"/>
      <c r="C36" s="118"/>
      <c r="D36" s="118"/>
      <c r="E36" s="118"/>
      <c r="F36" s="118"/>
    </row>
  </sheetData>
  <sheetProtection formatCells="0" formatColumns="0" formatRows="0"/>
  <mergeCells count="8">
    <mergeCell ref="A2:F2"/>
    <mergeCell ref="C5:E5"/>
    <mergeCell ref="A5:A7"/>
    <mergeCell ref="B5:B7"/>
    <mergeCell ref="C6:C7"/>
    <mergeCell ref="D6:D7"/>
    <mergeCell ref="E6:E7"/>
    <mergeCell ref="F5:F7"/>
  </mergeCells>
  <printOptions horizontalCentered="1" verticalCentered="1"/>
  <pageMargins left="0.62992125984252" right="0.62992125984252" top="0.78740157480315" bottom="0.78740157480315" header="0.393700787401575" footer="0.393700787401575"/>
  <pageSetup paperSize="9" orientation="landscape" horizontalDpi="1200" verticalDpi="12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selection activeCell="A2" sqref="A2:F2"/>
    </sheetView>
  </sheetViews>
  <sheetFormatPr defaultColWidth="6.875" defaultRowHeight="12.75" customHeight="1" outlineLevelCol="5"/>
  <cols>
    <col min="1" max="1" width="39.875" style="107" customWidth="1"/>
    <col min="2" max="5" width="15.625" style="107" customWidth="1"/>
    <col min="6" max="6" width="15.75" style="107" customWidth="1"/>
    <col min="7" max="245" width="6.875" style="107" customWidth="1"/>
    <col min="246" max="16384" width="6.875" style="107"/>
  </cols>
  <sheetData>
    <row r="1" ht="24.75" customHeight="1" spans="1:6">
      <c r="A1" s="87" t="s">
        <v>166</v>
      </c>
      <c r="B1"/>
      <c r="C1"/>
      <c r="D1"/>
      <c r="E1"/>
      <c r="F1"/>
    </row>
    <row r="2" ht="27.75" customHeight="1" spans="1:6">
      <c r="A2" s="108" t="s">
        <v>167</v>
      </c>
      <c r="B2" s="109"/>
      <c r="C2" s="109"/>
      <c r="D2" s="109"/>
      <c r="E2" s="109"/>
      <c r="F2" s="109"/>
    </row>
    <row r="3" ht="16.5" customHeight="1" spans="1:6">
      <c r="A3" s="110"/>
      <c r="B3" s="111"/>
      <c r="C3" s="111"/>
      <c r="D3" s="111"/>
      <c r="E3" s="111"/>
      <c r="F3" s="112"/>
    </row>
    <row r="4" ht="16.5" customHeight="1" spans="1:6">
      <c r="A4" s="113"/>
      <c r="B4" s="113"/>
      <c r="C4" s="113"/>
      <c r="D4" s="113"/>
      <c r="E4" s="113"/>
      <c r="F4" s="114" t="s">
        <v>23</v>
      </c>
    </row>
    <row r="5" ht="28.5" customHeight="1" spans="1:6">
      <c r="A5" s="39" t="s">
        <v>24</v>
      </c>
      <c r="B5" s="39" t="s">
        <v>6</v>
      </c>
      <c r="C5" s="39" t="s">
        <v>35</v>
      </c>
      <c r="D5" s="39"/>
      <c r="E5" s="39"/>
      <c r="F5" s="115" t="s">
        <v>19</v>
      </c>
    </row>
    <row r="6" ht="28.5" customHeight="1" spans="1:6">
      <c r="A6" s="39"/>
      <c r="B6" s="39"/>
      <c r="C6" s="39" t="s">
        <v>16</v>
      </c>
      <c r="D6" s="39" t="s">
        <v>17</v>
      </c>
      <c r="E6" s="39" t="s">
        <v>158</v>
      </c>
      <c r="F6" s="115"/>
    </row>
    <row r="7" ht="28.5" customHeight="1" spans="1:6">
      <c r="A7" s="39"/>
      <c r="B7" s="39"/>
      <c r="C7" s="39"/>
      <c r="D7" s="39"/>
      <c r="E7" s="39"/>
      <c r="F7" s="115"/>
    </row>
    <row r="8" s="106" customFormat="1" ht="19.5" customHeight="1" spans="1:6">
      <c r="A8" s="116"/>
      <c r="B8" s="117"/>
      <c r="C8" s="117"/>
      <c r="D8" s="117"/>
      <c r="E8" s="117"/>
      <c r="F8" s="117"/>
    </row>
    <row r="9" ht="25.5" customHeight="1" spans="1:6">
      <c r="A9"/>
      <c r="B9"/>
      <c r="C9"/>
      <c r="D9"/>
      <c r="E9"/>
      <c r="F9"/>
    </row>
    <row r="10" ht="25.5" customHeight="1" spans="1:6">
      <c r="A10"/>
      <c r="B10"/>
      <c r="C10"/>
      <c r="D10"/>
      <c r="E10"/>
      <c r="F10"/>
    </row>
    <row r="11" ht="25.5" customHeight="1" spans="1:6">
      <c r="A11"/>
      <c r="B11"/>
      <c r="C11"/>
      <c r="D11"/>
      <c r="E11"/>
      <c r="F11"/>
    </row>
    <row r="12" ht="22.5" customHeight="1" spans="1:6">
      <c r="A12"/>
      <c r="B12"/>
      <c r="C12"/>
      <c r="D12"/>
      <c r="E12"/>
      <c r="F12"/>
    </row>
    <row r="13" ht="23.25" customHeight="1" spans="1:6">
      <c r="A13"/>
      <c r="B13"/>
      <c r="C13"/>
      <c r="D13"/>
      <c r="E13"/>
      <c r="F13"/>
    </row>
    <row r="14" ht="23.25" customHeight="1" spans="1:6">
      <c r="A14"/>
      <c r="B14"/>
      <c r="C14"/>
      <c r="D14"/>
      <c r="E14"/>
      <c r="F14"/>
    </row>
    <row r="15" ht="23.25" customHeight="1" spans="1:6">
      <c r="A15"/>
      <c r="B15"/>
      <c r="C15"/>
      <c r="D15"/>
      <c r="E15"/>
      <c r="F15"/>
    </row>
    <row r="16" ht="23.25" customHeight="1" spans="1:6">
      <c r="A16"/>
      <c r="B16"/>
      <c r="C16"/>
      <c r="D16"/>
      <c r="E16"/>
      <c r="F16"/>
    </row>
    <row r="17" ht="23.25" customHeight="1" spans="1:6">
      <c r="A17"/>
      <c r="B17"/>
      <c r="C17"/>
      <c r="D17"/>
      <c r="E17"/>
      <c r="F17"/>
    </row>
    <row r="18" ht="23.25" customHeight="1" spans="1:6">
      <c r="A18"/>
      <c r="B18"/>
      <c r="C18"/>
      <c r="D18"/>
      <c r="E18"/>
      <c r="F18"/>
    </row>
    <row r="19" ht="23.25" customHeight="1" spans="1:6">
      <c r="A19"/>
      <c r="B19"/>
      <c r="C19"/>
      <c r="D19"/>
      <c r="E19"/>
      <c r="F19"/>
    </row>
    <row r="20" ht="18" customHeight="1" spans="1:6">
      <c r="A20"/>
      <c r="B20"/>
      <c r="C20"/>
      <c r="D20"/>
      <c r="E20"/>
      <c r="F20"/>
    </row>
    <row r="21" ht="18.75" customHeight="1" spans="1:6">
      <c r="A21" s="118"/>
      <c r="B21" s="118"/>
      <c r="C21" s="118"/>
      <c r="D21" s="118"/>
      <c r="E21" s="118"/>
      <c r="F21" s="118"/>
    </row>
    <row r="22" ht="18" customHeight="1" spans="1:6">
      <c r="A22" s="118"/>
      <c r="B22" s="118"/>
      <c r="C22" s="118"/>
      <c r="D22" s="118"/>
      <c r="E22" s="118"/>
      <c r="F22" s="118"/>
    </row>
    <row r="23" ht="18" customHeight="1" spans="1:6">
      <c r="A23" s="118"/>
      <c r="B23" s="118"/>
      <c r="C23" s="118"/>
      <c r="D23" s="118"/>
      <c r="E23" s="118"/>
      <c r="F23" s="118"/>
    </row>
    <row r="24" ht="18" customHeight="1" spans="1:6">
      <c r="A24" s="118"/>
      <c r="B24" s="118"/>
      <c r="C24" s="118"/>
      <c r="D24" s="118"/>
      <c r="E24" s="118"/>
      <c r="F24" s="118"/>
    </row>
    <row r="25" ht="18" customHeight="1" spans="1:6">
      <c r="A25" s="118"/>
      <c r="B25" s="118"/>
      <c r="C25" s="118"/>
      <c r="D25" s="118"/>
      <c r="E25" s="118"/>
      <c r="F25" s="118"/>
    </row>
    <row r="26" ht="18" customHeight="1" spans="1:6">
      <c r="A26" s="118"/>
      <c r="B26" s="118"/>
      <c r="C26" s="118"/>
      <c r="D26" s="118"/>
      <c r="E26" s="118"/>
      <c r="F26" s="118"/>
    </row>
    <row r="27" ht="18" customHeight="1" spans="1:6">
      <c r="A27" s="118"/>
      <c r="B27" s="118"/>
      <c r="C27" s="118"/>
      <c r="D27" s="118"/>
      <c r="E27" s="118"/>
      <c r="F27" s="118"/>
    </row>
    <row r="28" ht="18" customHeight="1" spans="1:6">
      <c r="A28" s="118"/>
      <c r="B28" s="118"/>
      <c r="C28" s="118"/>
      <c r="D28" s="118"/>
      <c r="E28" s="118"/>
      <c r="F28" s="118"/>
    </row>
    <row r="29" ht="18" customHeight="1" spans="1:6">
      <c r="A29" s="118"/>
      <c r="B29" s="118"/>
      <c r="C29" s="118"/>
      <c r="D29" s="118"/>
      <c r="E29" s="118"/>
      <c r="F29" s="118"/>
    </row>
    <row r="30" ht="18" customHeight="1" spans="1:6">
      <c r="A30" s="118"/>
      <c r="B30" s="118"/>
      <c r="C30" s="118"/>
      <c r="D30" s="118"/>
      <c r="E30" s="118"/>
      <c r="F30" s="118"/>
    </row>
    <row r="31" ht="18" customHeight="1" spans="1:6">
      <c r="A31" s="118"/>
      <c r="B31" s="118"/>
      <c r="C31" s="118"/>
      <c r="D31" s="118"/>
      <c r="E31" s="118"/>
      <c r="F31" s="118"/>
    </row>
    <row r="32" ht="18" customHeight="1" spans="1:6">
      <c r="A32" s="118"/>
      <c r="B32" s="118"/>
      <c r="C32" s="118"/>
      <c r="D32" s="118"/>
      <c r="E32" s="118"/>
      <c r="F32" s="118"/>
    </row>
    <row r="33" ht="18" customHeight="1" spans="1:6">
      <c r="A33" s="118"/>
      <c r="B33" s="118"/>
      <c r="C33" s="118"/>
      <c r="D33" s="118"/>
      <c r="E33" s="118"/>
      <c r="F33" s="118"/>
    </row>
    <row r="34" ht="18" customHeight="1" spans="1:6">
      <c r="A34" s="118"/>
      <c r="B34" s="118"/>
      <c r="C34" s="118"/>
      <c r="D34" s="118"/>
      <c r="E34" s="118"/>
      <c r="F34" s="118"/>
    </row>
    <row r="35" customHeight="1" spans="1:6">
      <c r="A35" s="118"/>
      <c r="B35" s="118"/>
      <c r="C35" s="118"/>
      <c r="D35" s="118"/>
      <c r="E35" s="118"/>
      <c r="F35" s="118"/>
    </row>
    <row r="36" customHeight="1" spans="1:6">
      <c r="A36" s="118"/>
      <c r="B36" s="118"/>
      <c r="C36" s="118"/>
      <c r="D36" s="118"/>
      <c r="E36" s="118"/>
      <c r="F36" s="118"/>
    </row>
  </sheetData>
  <mergeCells count="8">
    <mergeCell ref="A2:F2"/>
    <mergeCell ref="C5:E5"/>
    <mergeCell ref="A5:A7"/>
    <mergeCell ref="B5:B7"/>
    <mergeCell ref="C6:C7"/>
    <mergeCell ref="D6:D7"/>
    <mergeCell ref="E6:E7"/>
    <mergeCell ref="F5:F7"/>
  </mergeCells>
  <pageMargins left="0.7" right="0.7" top="0.75" bottom="0.75" header="0.3" footer="0.3"/>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showGridLines="0" showZeros="0" workbookViewId="0">
      <selection activeCell="A2" sqref="A2:J2"/>
    </sheetView>
  </sheetViews>
  <sheetFormatPr defaultColWidth="6.875" defaultRowHeight="12.75" customHeight="1"/>
  <cols>
    <col min="1" max="1" width="27.25" style="63" customWidth="1"/>
    <col min="2" max="2" width="10" style="63" customWidth="1"/>
    <col min="3" max="3" width="29.125" style="63" customWidth="1"/>
    <col min="4" max="10" width="11.125" style="63" customWidth="1"/>
    <col min="11" max="16384" width="6.875" style="63"/>
  </cols>
  <sheetData>
    <row r="1" ht="27.75" customHeight="1" spans="1:10">
      <c r="A1" s="87" t="s">
        <v>168</v>
      </c>
      <c r="B1"/>
      <c r="C1"/>
      <c r="D1"/>
      <c r="E1"/>
      <c r="F1"/>
      <c r="G1"/>
      <c r="H1"/>
      <c r="I1"/>
      <c r="J1"/>
    </row>
    <row r="2" ht="24.75" customHeight="1" spans="1:10">
      <c r="A2" s="88" t="s">
        <v>169</v>
      </c>
      <c r="B2" s="89"/>
      <c r="C2" s="89"/>
      <c r="D2" s="89"/>
      <c r="E2" s="89"/>
      <c r="F2" s="89"/>
      <c r="G2" s="89"/>
      <c r="H2" s="89"/>
      <c r="I2" s="89"/>
      <c r="J2" s="89"/>
    </row>
    <row r="3" ht="17.25" customHeight="1" spans="1:10">
      <c r="A3" s="90"/>
      <c r="B3" s="90"/>
      <c r="C3" s="90"/>
      <c r="D3" s="90"/>
      <c r="E3" s="90"/>
      <c r="F3" s="90"/>
      <c r="G3" s="90"/>
      <c r="H3" s="90"/>
      <c r="I3"/>
      <c r="J3"/>
    </row>
    <row r="4" ht="17.25" customHeight="1" spans="1:10">
      <c r="A4" s="90"/>
      <c r="B4" s="90"/>
      <c r="C4" s="90"/>
      <c r="D4" s="90"/>
      <c r="E4" s="90"/>
      <c r="F4" s="90"/>
      <c r="G4" s="90"/>
      <c r="H4" s="90"/>
      <c r="I4"/>
      <c r="J4" s="103" t="s">
        <v>4</v>
      </c>
    </row>
    <row r="5" ht="32.25" customHeight="1" spans="1:10">
      <c r="A5" s="91" t="s">
        <v>24</v>
      </c>
      <c r="B5" s="92" t="s">
        <v>170</v>
      </c>
      <c r="C5" s="92" t="s">
        <v>171</v>
      </c>
      <c r="D5" s="39" t="s">
        <v>6</v>
      </c>
      <c r="E5" s="93" t="s">
        <v>7</v>
      </c>
      <c r="F5" s="94"/>
      <c r="G5" s="94"/>
      <c r="H5" s="94"/>
      <c r="I5" s="97" t="s">
        <v>8</v>
      </c>
      <c r="J5" s="97" t="s">
        <v>9</v>
      </c>
    </row>
    <row r="6" ht="50.25" customHeight="1" spans="1:10">
      <c r="A6" s="95"/>
      <c r="B6" s="96"/>
      <c r="C6" s="96"/>
      <c r="D6" s="39"/>
      <c r="E6" s="97" t="s">
        <v>12</v>
      </c>
      <c r="F6" s="97" t="s">
        <v>13</v>
      </c>
      <c r="G6" s="97" t="s">
        <v>14</v>
      </c>
      <c r="H6" s="97" t="s">
        <v>15</v>
      </c>
      <c r="I6" s="104"/>
      <c r="J6" s="104"/>
    </row>
    <row r="7" ht="27.75" customHeight="1" spans="1:10">
      <c r="A7" s="98"/>
      <c r="B7" s="99"/>
      <c r="C7" s="99"/>
      <c r="D7" s="100"/>
      <c r="E7" s="101"/>
      <c r="F7" s="102"/>
      <c r="G7" s="101"/>
      <c r="H7" s="101"/>
      <c r="I7" s="105"/>
      <c r="J7" s="105"/>
    </row>
    <row r="8" ht="27.75" customHeight="1" spans="1:10">
      <c r="A8"/>
      <c r="B8"/>
      <c r="C8"/>
      <c r="D8"/>
      <c r="E8"/>
      <c r="F8"/>
      <c r="G8"/>
      <c r="H8"/>
      <c r="I8"/>
      <c r="J8"/>
    </row>
    <row r="9" customHeight="1" spans="1:10">
      <c r="A9" s="62"/>
      <c r="B9" s="62"/>
      <c r="C9" s="62"/>
      <c r="D9" s="62"/>
      <c r="E9" s="62"/>
      <c r="F9" s="62"/>
      <c r="G9" s="62"/>
      <c r="H9" s="62"/>
      <c r="I9"/>
      <c r="J9"/>
    </row>
    <row r="10" customHeight="1" spans="1:10">
      <c r="A10"/>
      <c r="B10" s="62"/>
      <c r="C10" s="62"/>
      <c r="D10" s="62"/>
      <c r="E10" s="62"/>
      <c r="F10" s="62"/>
      <c r="G10" s="62"/>
      <c r="H10" s="62"/>
      <c r="I10"/>
      <c r="J10"/>
    </row>
    <row r="11" customHeight="1" spans="1:10">
      <c r="A11"/>
      <c r="B11" s="62"/>
      <c r="C11"/>
      <c r="D11"/>
      <c r="E11"/>
      <c r="F11"/>
      <c r="G11"/>
      <c r="H11" s="62"/>
      <c r="I11"/>
      <c r="J11"/>
    </row>
    <row r="12" customHeight="1" spans="1:10">
      <c r="A12" s="62"/>
      <c r="B12" s="62"/>
      <c r="C12"/>
      <c r="D12"/>
      <c r="E12"/>
      <c r="F12"/>
      <c r="G12"/>
      <c r="H12" s="62"/>
      <c r="I12"/>
      <c r="J12"/>
    </row>
    <row r="13" customHeight="1" spans="1:10">
      <c r="A13" s="62"/>
      <c r="B13"/>
      <c r="C13"/>
      <c r="D13"/>
      <c r="E13"/>
      <c r="F13"/>
      <c r="G13"/>
      <c r="H13"/>
      <c r="I13"/>
      <c r="J13"/>
    </row>
    <row r="14" customHeight="1" spans="1:10">
      <c r="A14"/>
      <c r="B14"/>
      <c r="C14"/>
      <c r="D14"/>
      <c r="E14"/>
      <c r="F14"/>
      <c r="G14"/>
      <c r="H14"/>
      <c r="I14"/>
      <c r="J14"/>
    </row>
    <row r="15" customHeight="1" spans="1:10">
      <c r="A15"/>
      <c r="B15"/>
      <c r="C15"/>
      <c r="D15"/>
      <c r="E15"/>
      <c r="F15"/>
      <c r="G15"/>
      <c r="H15"/>
      <c r="I15"/>
      <c r="J15"/>
    </row>
    <row r="16" customHeight="1" spans="1:10">
      <c r="A16"/>
      <c r="B16" s="62"/>
      <c r="C16"/>
      <c r="D16"/>
      <c r="E16"/>
      <c r="F16"/>
      <c r="G16"/>
      <c r="H16"/>
      <c r="I16"/>
      <c r="J16"/>
    </row>
    <row r="17" customHeight="1" spans="1:10">
      <c r="A17"/>
      <c r="B17" s="62"/>
      <c r="C17"/>
      <c r="D17"/>
      <c r="E17"/>
      <c r="F17"/>
      <c r="G17"/>
      <c r="H17"/>
      <c r="I17"/>
      <c r="J17"/>
    </row>
    <row r="18" customHeight="1" spans="1:10">
      <c r="A18"/>
      <c r="B18" s="62"/>
      <c r="C18"/>
      <c r="D18"/>
      <c r="E18"/>
      <c r="F18"/>
      <c r="G18"/>
      <c r="H18"/>
      <c r="I18"/>
      <c r="J18"/>
    </row>
  </sheetData>
  <sheetProtection formatCells="0" formatColumns="0" formatRows="0"/>
  <mergeCells count="8">
    <mergeCell ref="A2:J2"/>
    <mergeCell ref="E5:H5"/>
    <mergeCell ref="A5:A6"/>
    <mergeCell ref="B5:B6"/>
    <mergeCell ref="C5:C6"/>
    <mergeCell ref="D5:D6"/>
    <mergeCell ref="I5:I6"/>
    <mergeCell ref="J5:J6"/>
  </mergeCells>
  <printOptions horizontalCentered="1" verticalCentered="1"/>
  <pageMargins left="0.62992125984252" right="0.62992125984252" top="0.78740157480315" bottom="0.78740157480315" header="0.393700787401575" footer="0.393700787401575"/>
  <pageSetup paperSize="9" scale="86" orientation="landscape" horizontalDpi="1200" verticalDpi="12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workbookViewId="0">
      <selection activeCell="D10" sqref="D10"/>
    </sheetView>
  </sheetViews>
  <sheetFormatPr defaultColWidth="9" defaultRowHeight="11.25"/>
  <cols>
    <col min="1" max="1" width="13.375" style="63" customWidth="1"/>
    <col min="2" max="6" width="9" style="63"/>
    <col min="7" max="7" width="13.25" style="63" customWidth="1"/>
    <col min="8" max="9" width="9" style="63"/>
    <col min="10" max="10" width="11.625" style="63" customWidth="1"/>
    <col min="11" max="11" width="13.375" style="63" customWidth="1"/>
    <col min="12" max="16384" width="9" style="63"/>
  </cols>
  <sheetData>
    <row r="1" ht="12" spans="1:1">
      <c r="A1" s="64" t="s">
        <v>172</v>
      </c>
    </row>
    <row r="2" ht="25.5" spans="1:11">
      <c r="A2" s="65" t="s">
        <v>173</v>
      </c>
      <c r="B2" s="66"/>
      <c r="C2" s="66"/>
      <c r="D2" s="66"/>
      <c r="E2" s="66"/>
      <c r="F2" s="66"/>
      <c r="G2" s="66"/>
      <c r="H2" s="66"/>
      <c r="I2" s="66"/>
      <c r="J2" s="66"/>
      <c r="K2" s="66"/>
    </row>
    <row r="3" s="61" customFormat="1" ht="21.95" customHeight="1" spans="1:11">
      <c r="A3" s="67"/>
      <c r="B3" s="67"/>
      <c r="C3" s="67"/>
      <c r="D3" s="67"/>
      <c r="E3" s="67"/>
      <c r="F3" s="67"/>
      <c r="G3" s="67"/>
      <c r="H3" s="67"/>
      <c r="J3" s="81"/>
      <c r="K3" s="81" t="s">
        <v>4</v>
      </c>
    </row>
    <row r="4" s="61" customFormat="1" ht="14.25" spans="1:11">
      <c r="A4" s="68" t="s">
        <v>174</v>
      </c>
      <c r="B4" s="69" t="s">
        <v>151</v>
      </c>
      <c r="C4" s="70" t="s">
        <v>171</v>
      </c>
      <c r="D4" s="71" t="s">
        <v>6</v>
      </c>
      <c r="E4" s="71" t="s">
        <v>7</v>
      </c>
      <c r="F4" s="71"/>
      <c r="G4" s="71"/>
      <c r="H4" s="71"/>
      <c r="I4" s="71" t="s">
        <v>8</v>
      </c>
      <c r="J4" s="82" t="s">
        <v>175</v>
      </c>
      <c r="K4" s="83" t="s">
        <v>176</v>
      </c>
    </row>
    <row r="5" s="61" customFormat="1" ht="36" spans="1:11">
      <c r="A5" s="72"/>
      <c r="B5" s="70"/>
      <c r="C5" s="73"/>
      <c r="D5" s="74"/>
      <c r="E5" s="74" t="s">
        <v>12</v>
      </c>
      <c r="F5" s="74" t="s">
        <v>13</v>
      </c>
      <c r="G5" s="74" t="s">
        <v>14</v>
      </c>
      <c r="H5" s="74" t="s">
        <v>15</v>
      </c>
      <c r="I5" s="74"/>
      <c r="J5" s="74"/>
      <c r="K5" s="84"/>
    </row>
    <row r="6" s="62" customFormat="1" ht="20.1" customHeight="1" spans="1:11">
      <c r="A6" s="75" t="s">
        <v>6</v>
      </c>
      <c r="B6" s="75"/>
      <c r="C6" s="75"/>
      <c r="D6" s="76">
        <v>296.5</v>
      </c>
      <c r="E6" s="76">
        <v>296.5</v>
      </c>
      <c r="F6" s="76">
        <v>96.5</v>
      </c>
      <c r="G6" s="76">
        <v>200</v>
      </c>
      <c r="H6" s="76"/>
      <c r="I6" s="85"/>
      <c r="J6" s="85"/>
      <c r="K6" s="86"/>
    </row>
    <row r="7" ht="24.75" customHeight="1" spans="1:11">
      <c r="A7" s="77" t="s">
        <v>20</v>
      </c>
      <c r="B7" s="16" t="s">
        <v>36</v>
      </c>
      <c r="C7" s="75"/>
      <c r="D7" s="76">
        <v>90</v>
      </c>
      <c r="E7" s="76">
        <v>90</v>
      </c>
      <c r="F7" s="76">
        <v>10</v>
      </c>
      <c r="G7" s="76">
        <v>80</v>
      </c>
      <c r="H7" s="76"/>
      <c r="I7" s="85"/>
      <c r="J7" s="85"/>
      <c r="K7" s="86"/>
    </row>
    <row r="8" ht="20.1" customHeight="1" spans="1:11">
      <c r="A8" s="77" t="s">
        <v>20</v>
      </c>
      <c r="B8" s="16" t="s">
        <v>27</v>
      </c>
      <c r="C8" s="75"/>
      <c r="D8" s="76">
        <v>125</v>
      </c>
      <c r="E8" s="76">
        <v>125</v>
      </c>
      <c r="F8" s="76">
        <v>5</v>
      </c>
      <c r="G8" s="76">
        <v>120</v>
      </c>
      <c r="H8" s="76"/>
      <c r="I8" s="85"/>
      <c r="J8" s="85"/>
      <c r="K8" s="86"/>
    </row>
    <row r="9" ht="20.1" customHeight="1" spans="1:11">
      <c r="A9" s="77" t="s">
        <v>20</v>
      </c>
      <c r="B9" s="16" t="s">
        <v>28</v>
      </c>
      <c r="C9" s="75"/>
      <c r="D9" s="76">
        <v>19</v>
      </c>
      <c r="E9" s="76">
        <v>19</v>
      </c>
      <c r="F9" s="76">
        <v>19</v>
      </c>
      <c r="G9" s="76"/>
      <c r="H9" s="76"/>
      <c r="I9" s="85"/>
      <c r="J9" s="85"/>
      <c r="K9" s="86"/>
    </row>
    <row r="10" ht="24" spans="1:11">
      <c r="A10" s="77" t="s">
        <v>20</v>
      </c>
      <c r="B10" s="16" t="s">
        <v>29</v>
      </c>
      <c r="C10" s="78"/>
      <c r="D10" s="79">
        <v>62.5</v>
      </c>
      <c r="E10" s="79">
        <v>62.5</v>
      </c>
      <c r="F10" s="79">
        <v>62.5</v>
      </c>
      <c r="G10" s="79"/>
      <c r="H10" s="78"/>
      <c r="I10" s="79"/>
      <c r="J10" s="79"/>
      <c r="K10" s="79"/>
    </row>
    <row r="11" spans="1:8">
      <c r="A11" s="62"/>
      <c r="B11" s="62"/>
      <c r="C11" s="62"/>
      <c r="H11" s="62"/>
    </row>
    <row r="12" spans="1:1">
      <c r="A12" s="62"/>
    </row>
    <row r="13" ht="14.25" spans="1:11">
      <c r="A13" s="80"/>
      <c r="B13" s="80"/>
      <c r="C13" s="80"/>
      <c r="D13" s="80"/>
      <c r="E13" s="80"/>
      <c r="F13" s="80"/>
      <c r="G13" s="80"/>
      <c r="H13" s="80"/>
      <c r="I13" s="80"/>
      <c r="J13" s="80"/>
      <c r="K13" s="80"/>
    </row>
    <row r="14" ht="14.25" spans="1:11">
      <c r="A14" s="80"/>
      <c r="B14" s="80"/>
      <c r="C14" s="80"/>
      <c r="D14" s="80"/>
      <c r="E14" s="80"/>
      <c r="F14" s="80"/>
      <c r="G14" s="80"/>
      <c r="H14" s="80"/>
      <c r="I14" s="80"/>
      <c r="J14" s="80"/>
      <c r="K14" s="80"/>
    </row>
    <row r="15" spans="2:3">
      <c r="B15" s="62"/>
      <c r="C15" s="62"/>
    </row>
    <row r="16" spans="2:3">
      <c r="B16" s="62"/>
      <c r="C16" s="62"/>
    </row>
    <row r="17" ht="14.25" spans="1:11">
      <c r="A17" s="80"/>
      <c r="B17" s="62"/>
      <c r="C17" s="62"/>
      <c r="D17" s="80"/>
      <c r="E17" s="80"/>
      <c r="F17" s="80"/>
      <c r="G17" s="80"/>
      <c r="H17" s="80"/>
      <c r="I17" s="80"/>
      <c r="J17" s="80"/>
      <c r="K17" s="80"/>
    </row>
  </sheetData>
  <mergeCells count="9">
    <mergeCell ref="A2:K2"/>
    <mergeCell ref="E4:H4"/>
    <mergeCell ref="A4:A5"/>
    <mergeCell ref="B4:B5"/>
    <mergeCell ref="C4:C5"/>
    <mergeCell ref="D4:D5"/>
    <mergeCell ref="I4:I5"/>
    <mergeCell ref="J4:J5"/>
    <mergeCell ref="K4:K5"/>
  </mergeCells>
  <pageMargins left="0.7" right="0.7" top="0.75" bottom="0.75" header="0.3" footer="0.3"/>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E45"/>
  <sheetViews>
    <sheetView showGridLines="0" showZeros="0" workbookViewId="0">
      <selection activeCell="C5" sqref="C5"/>
    </sheetView>
  </sheetViews>
  <sheetFormatPr defaultColWidth="9" defaultRowHeight="14.25" outlineLevelCol="4"/>
  <cols>
    <col min="1" max="1" width="49.5" customWidth="1"/>
    <col min="2" max="3" width="30.625" customWidth="1"/>
  </cols>
  <sheetData>
    <row r="1" ht="26.25" customHeight="1" spans="1:1">
      <c r="A1" s="20" t="s">
        <v>177</v>
      </c>
    </row>
    <row r="2" ht="27" customHeight="1" spans="1:3">
      <c r="A2" s="51" t="s">
        <v>178</v>
      </c>
      <c r="B2" s="52"/>
      <c r="C2" s="52"/>
    </row>
    <row r="3" ht="26.25" customHeight="1" spans="1:3">
      <c r="A3" s="53"/>
      <c r="C3" s="54" t="s">
        <v>4</v>
      </c>
    </row>
    <row r="4" s="48" customFormat="1" ht="30" customHeight="1" spans="1:3">
      <c r="A4" s="55" t="s">
        <v>179</v>
      </c>
      <c r="B4" s="56" t="s">
        <v>180</v>
      </c>
      <c r="C4" s="56" t="s">
        <v>108</v>
      </c>
    </row>
    <row r="5" s="49" customFormat="1" ht="30" customHeight="1" spans="1:5">
      <c r="A5" s="57" t="s">
        <v>181</v>
      </c>
      <c r="B5" s="58">
        <v>85.14</v>
      </c>
      <c r="C5" s="58">
        <v>85.14</v>
      </c>
      <c r="E5" s="59"/>
    </row>
    <row r="6" s="50" customFormat="1" ht="30" customHeight="1" spans="1:5">
      <c r="A6" s="60" t="s">
        <v>182</v>
      </c>
      <c r="B6" s="58"/>
      <c r="C6" s="58"/>
      <c r="E6" s="59"/>
    </row>
    <row r="7" s="50" customFormat="1" ht="30" customHeight="1" spans="1:5">
      <c r="A7" s="57" t="s">
        <v>183</v>
      </c>
      <c r="B7" s="58">
        <v>0.84</v>
      </c>
      <c r="C7" s="58">
        <v>0.84</v>
      </c>
      <c r="E7" s="59"/>
    </row>
    <row r="8" s="50" customFormat="1" ht="30" customHeight="1" spans="1:5">
      <c r="A8" s="57" t="s">
        <v>184</v>
      </c>
      <c r="B8" s="58">
        <v>84.3</v>
      </c>
      <c r="C8" s="58">
        <v>84.3</v>
      </c>
      <c r="E8" s="59"/>
    </row>
    <row r="9" s="50" customFormat="1" ht="30" customHeight="1" spans="1:5">
      <c r="A9" s="57" t="s">
        <v>185</v>
      </c>
      <c r="B9" s="58"/>
      <c r="C9" s="58"/>
      <c r="E9" s="59"/>
    </row>
    <row r="10" s="50" customFormat="1" ht="30" customHeight="1" spans="1:5">
      <c r="A10" s="57" t="s">
        <v>186</v>
      </c>
      <c r="B10" s="58">
        <v>84.3</v>
      </c>
      <c r="C10" s="58">
        <v>84.3</v>
      </c>
      <c r="E10" s="59"/>
    </row>
    <row r="11" hidden="1" customHeight="1"/>
    <row r="12" hidden="1" customHeight="1"/>
    <row r="13" hidden="1" customHeight="1"/>
    <row r="14" ht="97.5" hidden="1" customHeight="1"/>
    <row r="15" hidden="1" customHeight="1"/>
    <row r="16" hidden="1" customHeight="1"/>
    <row r="17" hidden="1" customHeight="1"/>
    <row r="18" hidden="1" customHeight="1"/>
    <row r="19" hidden="1" customHeight="1"/>
    <row r="20" hidden="1" customHeight="1"/>
    <row r="21" hidden="1" customHeight="1"/>
    <row r="22" ht="9" hidden="1" customHeight="1"/>
    <row r="23" hidden="1" customHeight="1"/>
    <row r="24" hidden="1" customHeight="1"/>
    <row r="25" hidden="1" customHeight="1"/>
    <row r="26" hidden="1" customHeight="1"/>
    <row r="27" hidden="1" customHeight="1"/>
    <row r="28" hidden="1" customHeight="1"/>
    <row r="29" hidden="1" customHeight="1"/>
    <row r="30" hidden="1" customHeight="1"/>
    <row r="31" hidden="1" customHeight="1"/>
    <row r="32" hidden="1" customHeight="1"/>
    <row r="33" hidden="1" customHeight="1"/>
    <row r="34" hidden="1" customHeight="1"/>
    <row r="35" hidden="1" customHeight="1"/>
    <row r="36" hidden="1" customHeight="1"/>
    <row r="37" hidden="1" customHeight="1"/>
    <row r="38" hidden="1" customHeight="1"/>
    <row r="39" hidden="1" customHeight="1"/>
    <row r="40" hidden="1" customHeight="1"/>
    <row r="41" hidden="1" customHeight="1"/>
    <row r="42" hidden="1" customHeight="1"/>
    <row r="43" hidden="1" customHeight="1"/>
    <row r="44" hidden="1" customHeight="1"/>
    <row r="45" hidden="1" customHeight="1"/>
  </sheetData>
  <sheetProtection formatCells="0" formatColumns="0" formatRows="0"/>
  <mergeCells count="1">
    <mergeCell ref="A2:C2"/>
  </mergeCells>
  <printOptions horizontalCentered="1" verticalCentered="1"/>
  <pageMargins left="0.748031496062992" right="0.748031496062992" top="0.708661417322835" bottom="0.984251968503937" header="0.511811023622047" footer="0.511811023622047"/>
  <pageSetup paperSize="9" orientation="landscape"/>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56"/>
  <sheetViews>
    <sheetView showGridLines="0" showZeros="0" workbookViewId="0">
      <selection activeCell="A2" sqref="A2:I2"/>
    </sheetView>
  </sheetViews>
  <sheetFormatPr defaultColWidth="5.125" defaultRowHeight="11.25"/>
  <cols>
    <col min="1" max="1" width="31.625" style="31" customWidth="1"/>
    <col min="2" max="2" width="10" style="31" customWidth="1"/>
    <col min="3" max="4" width="11.75" style="31" customWidth="1"/>
    <col min="5" max="5" width="11.875" style="31" customWidth="1"/>
    <col min="6" max="6" width="11.625" style="31" customWidth="1"/>
    <col min="7" max="8" width="11.875" style="31" customWidth="1"/>
    <col min="9" max="9" width="11.625" style="31" customWidth="1"/>
    <col min="10" max="247" width="5.125" style="31" customWidth="1"/>
    <col min="248" max="16384" width="5.125" style="32"/>
  </cols>
  <sheetData>
    <row r="1" ht="20.25" customHeight="1" spans="1:247">
      <c r="A1" s="20" t="s">
        <v>187</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row>
    <row r="2" ht="31.5" customHeight="1" spans="1:247">
      <c r="A2" s="33" t="s">
        <v>188</v>
      </c>
      <c r="B2" s="34"/>
      <c r="C2" s="34"/>
      <c r="D2" s="34"/>
      <c r="E2" s="34"/>
      <c r="F2" s="34"/>
      <c r="G2" s="34"/>
      <c r="H2" s="34"/>
      <c r="I2" s="34"/>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c r="HR2" s="32"/>
      <c r="HS2" s="32"/>
      <c r="HT2" s="32"/>
      <c r="HU2" s="32"/>
      <c r="HV2" s="32"/>
      <c r="HW2" s="32"/>
      <c r="HX2" s="32"/>
      <c r="HY2" s="32"/>
      <c r="HZ2" s="32"/>
      <c r="IA2" s="32"/>
      <c r="IB2" s="32"/>
      <c r="IC2" s="32"/>
      <c r="ID2" s="32"/>
      <c r="IE2" s="32"/>
      <c r="IF2" s="32"/>
      <c r="IG2" s="32"/>
      <c r="IH2" s="32"/>
      <c r="II2" s="32"/>
      <c r="IJ2" s="32"/>
      <c r="IK2" s="32"/>
      <c r="IL2" s="32"/>
      <c r="IM2" s="32"/>
    </row>
    <row r="3" ht="16.5" customHeight="1" spans="1:247">
      <c r="A3" s="35"/>
      <c r="B3" s="36"/>
      <c r="C3" s="36"/>
      <c r="D3" s="36"/>
      <c r="E3" s="36"/>
      <c r="F3" s="36"/>
      <c r="G3" s="36"/>
      <c r="H3"/>
      <c r="I3"/>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c r="GH3" s="32"/>
      <c r="GI3" s="32"/>
      <c r="GJ3" s="32"/>
      <c r="GK3" s="32"/>
      <c r="GL3" s="32"/>
      <c r="GM3" s="32"/>
      <c r="GN3" s="32"/>
      <c r="GO3" s="32"/>
      <c r="GP3" s="32"/>
      <c r="GQ3" s="32"/>
      <c r="GR3" s="32"/>
      <c r="GS3" s="32"/>
      <c r="GT3" s="32"/>
      <c r="GU3" s="32"/>
      <c r="GV3" s="32"/>
      <c r="GW3" s="32"/>
      <c r="GX3" s="32"/>
      <c r="GY3" s="32"/>
      <c r="GZ3" s="32"/>
      <c r="HA3" s="32"/>
      <c r="HB3" s="32"/>
      <c r="HC3" s="32"/>
      <c r="HD3" s="32"/>
      <c r="HE3" s="32"/>
      <c r="HF3" s="32"/>
      <c r="HG3" s="32"/>
      <c r="HH3" s="32"/>
      <c r="HI3" s="32"/>
      <c r="HJ3" s="32"/>
      <c r="HK3" s="32"/>
      <c r="HL3" s="32"/>
      <c r="HM3" s="32"/>
      <c r="HN3" s="32"/>
      <c r="HO3" s="32"/>
      <c r="HP3" s="32"/>
      <c r="HQ3" s="32"/>
      <c r="HR3" s="32"/>
      <c r="HS3" s="32"/>
      <c r="HT3" s="32"/>
      <c r="HU3" s="32"/>
      <c r="HV3" s="32"/>
      <c r="HW3" s="32"/>
      <c r="HX3" s="32"/>
      <c r="HY3" s="32"/>
      <c r="HZ3" s="32"/>
      <c r="IA3" s="32"/>
      <c r="IB3" s="32"/>
      <c r="IC3" s="32"/>
      <c r="ID3" s="32"/>
      <c r="IE3" s="32"/>
      <c r="IF3" s="32"/>
      <c r="IG3" s="32"/>
      <c r="IH3" s="32"/>
      <c r="II3" s="32"/>
      <c r="IJ3" s="32"/>
      <c r="IK3" s="32"/>
      <c r="IL3" s="32"/>
      <c r="IM3" s="32"/>
    </row>
    <row r="4" s="29" customFormat="1" ht="15.75" customHeight="1" spans="1:247">
      <c r="A4" s="35"/>
      <c r="B4" s="35"/>
      <c r="C4" s="35"/>
      <c r="D4" s="35"/>
      <c r="E4" s="35"/>
      <c r="F4" s="35"/>
      <c r="G4" s="35"/>
      <c r="I4" s="47" t="s">
        <v>189</v>
      </c>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row>
    <row r="5" ht="39.75" customHeight="1" spans="1:247">
      <c r="A5" s="37" t="s">
        <v>190</v>
      </c>
      <c r="B5" s="38" t="s">
        <v>170</v>
      </c>
      <c r="C5" s="39" t="s">
        <v>6</v>
      </c>
      <c r="D5" s="39" t="s">
        <v>7</v>
      </c>
      <c r="E5" s="39"/>
      <c r="F5" s="39"/>
      <c r="G5" s="39"/>
      <c r="H5" s="39" t="s">
        <v>8</v>
      </c>
      <c r="I5" s="39" t="s">
        <v>9</v>
      </c>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row>
    <row r="6" ht="60.75" customHeight="1" spans="1:247">
      <c r="A6" s="37"/>
      <c r="B6" s="38"/>
      <c r="C6" s="39"/>
      <c r="D6" s="39" t="s">
        <v>12</v>
      </c>
      <c r="E6" s="39" t="s">
        <v>13</v>
      </c>
      <c r="F6" s="39" t="s">
        <v>14</v>
      </c>
      <c r="G6" s="39" t="s">
        <v>15</v>
      </c>
      <c r="H6" s="39"/>
      <c r="I6" s="39"/>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row>
    <row r="7" s="30" customFormat="1" ht="26.25" customHeight="1" spans="1:247">
      <c r="A7" s="40"/>
      <c r="B7" s="41"/>
      <c r="C7" s="42"/>
      <c r="D7" s="42"/>
      <c r="E7" s="42"/>
      <c r="F7" s="42"/>
      <c r="G7" s="42"/>
      <c r="H7" s="42"/>
      <c r="I7" s="42"/>
      <c r="J7"/>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row>
    <row r="8" ht="37.5" customHeight="1" spans="1:247">
      <c r="A8"/>
      <c r="B8"/>
      <c r="C8"/>
      <c r="D8"/>
      <c r="E8"/>
      <c r="F8"/>
      <c r="G8"/>
      <c r="H8"/>
      <c r="I8"/>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row>
    <row r="9" ht="40.5" customHeight="1" spans="1:247">
      <c r="A9"/>
      <c r="B9"/>
      <c r="C9"/>
      <c r="D9"/>
      <c r="E9"/>
      <c r="F9"/>
      <c r="G9"/>
      <c r="H9"/>
      <c r="I9"/>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row>
    <row r="10" ht="40.5" customHeight="1" spans="1:247">
      <c r="A10"/>
      <c r="B10"/>
      <c r="C10"/>
      <c r="D10"/>
      <c r="E10"/>
      <c r="F10"/>
      <c r="G10"/>
      <c r="H10"/>
      <c r="I10"/>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c r="HR10" s="32"/>
      <c r="HS10" s="32"/>
      <c r="HT10" s="32"/>
      <c r="HU10" s="32"/>
      <c r="HV10" s="32"/>
      <c r="HW10" s="32"/>
      <c r="HX10" s="32"/>
      <c r="HY10" s="32"/>
      <c r="HZ10" s="32"/>
      <c r="IA10" s="32"/>
      <c r="IB10" s="32"/>
      <c r="IC10" s="32"/>
      <c r="ID10" s="32"/>
      <c r="IE10" s="32"/>
      <c r="IF10" s="32"/>
      <c r="IG10" s="32"/>
      <c r="IH10" s="32"/>
      <c r="II10" s="32"/>
      <c r="IJ10" s="32"/>
      <c r="IK10" s="32"/>
      <c r="IL10" s="32"/>
      <c r="IM10" s="32"/>
    </row>
    <row r="11" ht="40.5" customHeight="1" spans="1:247">
      <c r="A11"/>
      <c r="B11"/>
      <c r="C11"/>
      <c r="D11"/>
      <c r="E11"/>
      <c r="F11"/>
      <c r="G11"/>
      <c r="H11"/>
      <c r="I11"/>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c r="GG11" s="32"/>
      <c r="GH11" s="32"/>
      <c r="GI11" s="32"/>
      <c r="GJ11" s="32"/>
      <c r="GK11" s="32"/>
      <c r="GL11" s="32"/>
      <c r="GM11" s="32"/>
      <c r="GN11" s="32"/>
      <c r="GO11" s="32"/>
      <c r="GP11" s="32"/>
      <c r="GQ11" s="32"/>
      <c r="GR11" s="32"/>
      <c r="GS11" s="32"/>
      <c r="GT11" s="32"/>
      <c r="GU11" s="32"/>
      <c r="GV11" s="32"/>
      <c r="GW11" s="32"/>
      <c r="GX11" s="32"/>
      <c r="GY11" s="32"/>
      <c r="GZ11" s="32"/>
      <c r="HA11" s="32"/>
      <c r="HB11" s="32"/>
      <c r="HC11" s="32"/>
      <c r="HD11" s="32"/>
      <c r="HE11" s="32"/>
      <c r="HF11" s="32"/>
      <c r="HG11" s="32"/>
      <c r="HH11" s="32"/>
      <c r="HI11" s="32"/>
      <c r="HJ11" s="32"/>
      <c r="HK11" s="32"/>
      <c r="HL11" s="32"/>
      <c r="HM11" s="32"/>
      <c r="HN11" s="32"/>
      <c r="HO11" s="32"/>
      <c r="HP11" s="32"/>
      <c r="HQ11" s="32"/>
      <c r="HR11" s="32"/>
      <c r="HS11" s="32"/>
      <c r="HT11" s="32"/>
      <c r="HU11" s="32"/>
      <c r="HV11" s="32"/>
      <c r="HW11" s="32"/>
      <c r="HX11" s="32"/>
      <c r="HY11" s="32"/>
      <c r="HZ11" s="32"/>
      <c r="IA11" s="32"/>
      <c r="IB11" s="32"/>
      <c r="IC11" s="32"/>
      <c r="ID11" s="32"/>
      <c r="IE11" s="32"/>
      <c r="IF11" s="32"/>
      <c r="IG11" s="32"/>
      <c r="IH11" s="32"/>
      <c r="II11" s="32"/>
      <c r="IJ11" s="32"/>
      <c r="IK11" s="32"/>
      <c r="IL11" s="32"/>
      <c r="IM11" s="32"/>
    </row>
    <row r="12" ht="40.5" customHeight="1" spans="1:247">
      <c r="A12"/>
      <c r="B12"/>
      <c r="C12"/>
      <c r="D12"/>
      <c r="E12"/>
      <c r="F12"/>
      <c r="G12"/>
      <c r="H12"/>
      <c r="I1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c r="FN12" s="32"/>
      <c r="FO12" s="32"/>
      <c r="FP12" s="32"/>
      <c r="FQ12" s="32"/>
      <c r="FR12" s="32"/>
      <c r="FS12" s="32"/>
      <c r="FT12" s="32"/>
      <c r="FU12" s="32"/>
      <c r="FV12" s="32"/>
      <c r="FW12" s="32"/>
      <c r="FX12" s="32"/>
      <c r="FY12" s="32"/>
      <c r="FZ12" s="32"/>
      <c r="GA12" s="32"/>
      <c r="GB12" s="32"/>
      <c r="GC12" s="32"/>
      <c r="GD12" s="32"/>
      <c r="GE12" s="32"/>
      <c r="GF12" s="32"/>
      <c r="GG12" s="32"/>
      <c r="GH12" s="32"/>
      <c r="GI12" s="32"/>
      <c r="GJ12" s="32"/>
      <c r="GK12" s="32"/>
      <c r="GL12" s="32"/>
      <c r="GM12" s="32"/>
      <c r="GN12" s="32"/>
      <c r="GO12" s="32"/>
      <c r="GP12" s="32"/>
      <c r="GQ12" s="32"/>
      <c r="GR12" s="32"/>
      <c r="GS12" s="32"/>
      <c r="GT12" s="32"/>
      <c r="GU12" s="32"/>
      <c r="GV12" s="32"/>
      <c r="GW12" s="32"/>
      <c r="GX12" s="32"/>
      <c r="GY12" s="32"/>
      <c r="GZ12" s="32"/>
      <c r="HA12" s="32"/>
      <c r="HB12" s="32"/>
      <c r="HC12" s="32"/>
      <c r="HD12" s="32"/>
      <c r="HE12" s="32"/>
      <c r="HF12" s="32"/>
      <c r="HG12" s="32"/>
      <c r="HH12" s="32"/>
      <c r="HI12" s="32"/>
      <c r="HJ12" s="32"/>
      <c r="HK12" s="32"/>
      <c r="HL12" s="32"/>
      <c r="HM12" s="32"/>
      <c r="HN12" s="32"/>
      <c r="HO12" s="32"/>
      <c r="HP12" s="32"/>
      <c r="HQ12" s="32"/>
      <c r="HR12" s="32"/>
      <c r="HS12" s="32"/>
      <c r="HT12" s="32"/>
      <c r="HU12" s="32"/>
      <c r="HV12" s="32"/>
      <c r="HW12" s="32"/>
      <c r="HX12" s="32"/>
      <c r="HY12" s="32"/>
      <c r="HZ12" s="32"/>
      <c r="IA12" s="32"/>
      <c r="IB12" s="32"/>
      <c r="IC12" s="32"/>
      <c r="ID12" s="32"/>
      <c r="IE12" s="32"/>
      <c r="IF12" s="32"/>
      <c r="IG12" s="32"/>
      <c r="IH12" s="32"/>
      <c r="II12" s="32"/>
      <c r="IJ12" s="32"/>
      <c r="IK12" s="32"/>
      <c r="IL12" s="32"/>
      <c r="IM12" s="32"/>
    </row>
    <row r="13" ht="40.5" customHeight="1" spans="1:247">
      <c r="A13"/>
      <c r="B13"/>
      <c r="C13"/>
      <c r="D13"/>
      <c r="E13"/>
      <c r="F13"/>
      <c r="G13"/>
      <c r="H13"/>
      <c r="I13"/>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c r="FN13" s="32"/>
      <c r="FO13" s="32"/>
      <c r="FP13" s="32"/>
      <c r="FQ13" s="32"/>
      <c r="FR13" s="32"/>
      <c r="FS13" s="32"/>
      <c r="FT13" s="32"/>
      <c r="FU13" s="32"/>
      <c r="FV13" s="32"/>
      <c r="FW13" s="32"/>
      <c r="FX13" s="32"/>
      <c r="FY13" s="32"/>
      <c r="FZ13" s="32"/>
      <c r="GA13" s="32"/>
      <c r="GB13" s="32"/>
      <c r="GC13" s="32"/>
      <c r="GD13" s="32"/>
      <c r="GE13" s="32"/>
      <c r="GF13" s="32"/>
      <c r="GG13" s="32"/>
      <c r="GH13" s="32"/>
      <c r="GI13" s="32"/>
      <c r="GJ13" s="32"/>
      <c r="GK13" s="32"/>
      <c r="GL13" s="32"/>
      <c r="GM13" s="32"/>
      <c r="GN13" s="32"/>
      <c r="GO13" s="32"/>
      <c r="GP13" s="32"/>
      <c r="GQ13" s="32"/>
      <c r="GR13" s="32"/>
      <c r="GS13" s="32"/>
      <c r="GT13" s="32"/>
      <c r="GU13" s="32"/>
      <c r="GV13" s="32"/>
      <c r="GW13" s="32"/>
      <c r="GX13" s="32"/>
      <c r="GY13" s="32"/>
      <c r="GZ13" s="32"/>
      <c r="HA13" s="32"/>
      <c r="HB13" s="32"/>
      <c r="HC13" s="32"/>
      <c r="HD13" s="32"/>
      <c r="HE13" s="32"/>
      <c r="HF13" s="32"/>
      <c r="HG13" s="32"/>
      <c r="HH13" s="32"/>
      <c r="HI13" s="32"/>
      <c r="HJ13" s="32"/>
      <c r="HK13" s="32"/>
      <c r="HL13" s="32"/>
      <c r="HM13" s="32"/>
      <c r="HN13" s="32"/>
      <c r="HO13" s="32"/>
      <c r="HP13" s="32"/>
      <c r="HQ13" s="32"/>
      <c r="HR13" s="32"/>
      <c r="HS13" s="32"/>
      <c r="HT13" s="32"/>
      <c r="HU13" s="32"/>
      <c r="HV13" s="32"/>
      <c r="HW13" s="32"/>
      <c r="HX13" s="32"/>
      <c r="HY13" s="32"/>
      <c r="HZ13" s="32"/>
      <c r="IA13" s="32"/>
      <c r="IB13" s="32"/>
      <c r="IC13" s="32"/>
      <c r="ID13" s="32"/>
      <c r="IE13" s="32"/>
      <c r="IF13" s="32"/>
      <c r="IG13" s="32"/>
      <c r="IH13" s="32"/>
      <c r="II13" s="32"/>
      <c r="IJ13" s="32"/>
      <c r="IK13" s="32"/>
      <c r="IL13" s="32"/>
      <c r="IM13" s="32"/>
    </row>
    <row r="14" ht="40.5" customHeight="1" spans="1:247">
      <c r="A14"/>
      <c r="B14"/>
      <c r="C14"/>
      <c r="D14"/>
      <c r="E14"/>
      <c r="F14"/>
      <c r="G14"/>
      <c r="H14"/>
      <c r="I14"/>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c r="FN14" s="32"/>
      <c r="FO14" s="32"/>
      <c r="FP14" s="32"/>
      <c r="FQ14" s="32"/>
      <c r="FR14" s="32"/>
      <c r="FS14" s="32"/>
      <c r="FT14" s="32"/>
      <c r="FU14" s="32"/>
      <c r="FV14" s="32"/>
      <c r="FW14" s="32"/>
      <c r="FX14" s="32"/>
      <c r="FY14" s="32"/>
      <c r="FZ14" s="32"/>
      <c r="GA14" s="32"/>
      <c r="GB14" s="32"/>
      <c r="GC14" s="32"/>
      <c r="GD14" s="32"/>
      <c r="GE14" s="32"/>
      <c r="GF14" s="32"/>
      <c r="GG14" s="32"/>
      <c r="GH14" s="32"/>
      <c r="GI14" s="32"/>
      <c r="GJ14" s="32"/>
      <c r="GK14" s="32"/>
      <c r="GL14" s="32"/>
      <c r="GM14" s="32"/>
      <c r="GN14" s="32"/>
      <c r="GO14" s="32"/>
      <c r="GP14" s="32"/>
      <c r="GQ14" s="32"/>
      <c r="GR14" s="32"/>
      <c r="GS14" s="32"/>
      <c r="GT14" s="32"/>
      <c r="GU14" s="32"/>
      <c r="GV14" s="32"/>
      <c r="GW14" s="32"/>
      <c r="GX14" s="32"/>
      <c r="GY14" s="32"/>
      <c r="GZ14" s="32"/>
      <c r="HA14" s="32"/>
      <c r="HB14" s="32"/>
      <c r="HC14" s="32"/>
      <c r="HD14" s="32"/>
      <c r="HE14" s="32"/>
      <c r="HF14" s="32"/>
      <c r="HG14" s="32"/>
      <c r="HH14" s="32"/>
      <c r="HI14" s="32"/>
      <c r="HJ14" s="32"/>
      <c r="HK14" s="32"/>
      <c r="HL14" s="32"/>
      <c r="HM14" s="32"/>
      <c r="HN14" s="32"/>
      <c r="HO14" s="32"/>
      <c r="HP14" s="32"/>
      <c r="HQ14" s="32"/>
      <c r="HR14" s="32"/>
      <c r="HS14" s="32"/>
      <c r="HT14" s="32"/>
      <c r="HU14" s="32"/>
      <c r="HV14" s="32"/>
      <c r="HW14" s="32"/>
      <c r="HX14" s="32"/>
      <c r="HY14" s="32"/>
      <c r="HZ14" s="32"/>
      <c r="IA14" s="32"/>
      <c r="IB14" s="32"/>
      <c r="IC14" s="32"/>
      <c r="ID14" s="32"/>
      <c r="IE14" s="32"/>
      <c r="IF14" s="32"/>
      <c r="IG14" s="32"/>
      <c r="IH14" s="32"/>
      <c r="II14" s="32"/>
      <c r="IJ14" s="32"/>
      <c r="IK14" s="32"/>
      <c r="IL14" s="32"/>
      <c r="IM14" s="32"/>
    </row>
    <row r="15" ht="48" customHeight="1" spans="1:247">
      <c r="A15"/>
      <c r="B15"/>
      <c r="C15"/>
      <c r="D15"/>
      <c r="E15"/>
      <c r="F15"/>
      <c r="G15"/>
      <c r="H15"/>
      <c r="I15"/>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c r="GE15" s="32"/>
      <c r="GF15" s="32"/>
      <c r="GG15" s="32"/>
      <c r="GH15" s="32"/>
      <c r="GI15" s="32"/>
      <c r="GJ15" s="32"/>
      <c r="GK15" s="32"/>
      <c r="GL15" s="32"/>
      <c r="GM15" s="32"/>
      <c r="GN15" s="32"/>
      <c r="GO15" s="32"/>
      <c r="GP15" s="32"/>
      <c r="GQ15" s="32"/>
      <c r="GR15" s="32"/>
      <c r="GS15" s="32"/>
      <c r="GT15" s="32"/>
      <c r="GU15" s="32"/>
      <c r="GV15" s="32"/>
      <c r="GW15" s="32"/>
      <c r="GX15" s="32"/>
      <c r="GY15" s="32"/>
      <c r="GZ15" s="32"/>
      <c r="HA15" s="32"/>
      <c r="HB15" s="32"/>
      <c r="HC15" s="32"/>
      <c r="HD15" s="32"/>
      <c r="HE15" s="32"/>
      <c r="HF15" s="32"/>
      <c r="HG15" s="32"/>
      <c r="HH15" s="32"/>
      <c r="HI15" s="32"/>
      <c r="HJ15" s="32"/>
      <c r="HK15" s="32"/>
      <c r="HL15" s="32"/>
      <c r="HM15" s="32"/>
      <c r="HN15" s="32"/>
      <c r="HO15" s="32"/>
      <c r="HP15" s="32"/>
      <c r="HQ15" s="32"/>
      <c r="HR15" s="32"/>
      <c r="HS15" s="32"/>
      <c r="HT15" s="32"/>
      <c r="HU15" s="32"/>
      <c r="HV15" s="32"/>
      <c r="HW15" s="32"/>
      <c r="HX15" s="32"/>
      <c r="HY15" s="32"/>
      <c r="HZ15" s="32"/>
      <c r="IA15" s="32"/>
      <c r="IB15" s="32"/>
      <c r="IC15" s="32"/>
      <c r="ID15" s="32"/>
      <c r="IE15" s="32"/>
      <c r="IF15" s="32"/>
      <c r="IG15" s="32"/>
      <c r="IH15" s="32"/>
      <c r="II15" s="32"/>
      <c r="IJ15" s="32"/>
      <c r="IK15" s="32"/>
      <c r="IL15" s="32"/>
      <c r="IM15" s="32"/>
    </row>
    <row r="16" ht="48" customHeight="1" spans="1:247">
      <c r="A16" s="43"/>
      <c r="B16" s="43"/>
      <c r="C16" s="44"/>
      <c r="D16" s="44"/>
      <c r="E16" s="44"/>
      <c r="F16" s="44"/>
      <c r="G16" s="44"/>
      <c r="H16" s="45"/>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row>
    <row r="17" ht="15.75" customHeight="1" spans="1:247">
      <c r="A17" s="32"/>
      <c r="B17" s="46"/>
      <c r="C17" s="32"/>
      <c r="D17" s="32"/>
      <c r="E17"/>
      <c r="F17" s="46"/>
      <c r="G17" s="32"/>
      <c r="H17"/>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c r="FN17" s="32"/>
      <c r="FO17" s="32"/>
      <c r="FP17" s="32"/>
      <c r="FQ17" s="32"/>
      <c r="FR17" s="32"/>
      <c r="FS17" s="32"/>
      <c r="FT17" s="32"/>
      <c r="FU17" s="32"/>
      <c r="FV17" s="32"/>
      <c r="FW17" s="32"/>
      <c r="FX17" s="32"/>
      <c r="FY17" s="32"/>
      <c r="FZ17" s="32"/>
      <c r="GA17" s="32"/>
      <c r="GB17" s="32"/>
      <c r="GC17" s="32"/>
      <c r="GD17" s="32"/>
      <c r="GE17" s="32"/>
      <c r="GF17" s="32"/>
      <c r="GG17" s="32"/>
      <c r="GH17" s="32"/>
      <c r="GI17" s="32"/>
      <c r="GJ17" s="32"/>
      <c r="GK17" s="32"/>
      <c r="GL17" s="32"/>
      <c r="GM17" s="32"/>
      <c r="GN17" s="32"/>
      <c r="GO17" s="32"/>
      <c r="GP17" s="32"/>
      <c r="GQ17" s="32"/>
      <c r="GR17" s="32"/>
      <c r="GS17" s="32"/>
      <c r="GT17" s="32"/>
      <c r="GU17" s="32"/>
      <c r="GV17" s="32"/>
      <c r="GW17" s="32"/>
      <c r="GX17" s="32"/>
      <c r="GY17" s="32"/>
      <c r="GZ17" s="32"/>
      <c r="HA17" s="32"/>
      <c r="HB17" s="32"/>
      <c r="HC17" s="32"/>
      <c r="HD17" s="32"/>
      <c r="HE17" s="32"/>
      <c r="HF17" s="32"/>
      <c r="HG17" s="32"/>
      <c r="HH17" s="32"/>
      <c r="HI17" s="32"/>
      <c r="HJ17" s="32"/>
      <c r="HK17" s="32"/>
      <c r="HL17" s="32"/>
      <c r="HM17" s="32"/>
      <c r="HN17" s="32"/>
      <c r="HO17" s="32"/>
      <c r="HP17" s="32"/>
      <c r="HQ17" s="32"/>
      <c r="HR17" s="32"/>
      <c r="HS17" s="32"/>
      <c r="HT17" s="32"/>
      <c r="HU17" s="32"/>
      <c r="HV17" s="32"/>
      <c r="HW17" s="32"/>
      <c r="HX17" s="32"/>
      <c r="HY17" s="32"/>
      <c r="HZ17" s="32"/>
      <c r="IA17" s="32"/>
      <c r="IB17" s="32"/>
      <c r="IC17" s="32"/>
      <c r="ID17" s="32"/>
      <c r="IE17" s="32"/>
      <c r="IF17" s="32"/>
      <c r="IG17" s="32"/>
      <c r="IH17" s="32"/>
      <c r="II17" s="32"/>
      <c r="IJ17" s="32"/>
      <c r="IK17" s="32"/>
      <c r="IL17" s="32"/>
      <c r="IM17" s="32"/>
    </row>
    <row r="18" ht="15.75" customHeight="1" spans="1:247">
      <c r="A18" s="32"/>
      <c r="B18" s="32"/>
      <c r="C18" s="32"/>
      <c r="D18" s="32"/>
      <c r="E18"/>
      <c r="F18" s="32"/>
      <c r="G18" s="32"/>
      <c r="H18"/>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c r="FN18" s="32"/>
      <c r="FO18" s="32"/>
      <c r="FP18" s="32"/>
      <c r="FQ18" s="32"/>
      <c r="FR18" s="32"/>
      <c r="FS18" s="32"/>
      <c r="FT18" s="32"/>
      <c r="FU18" s="32"/>
      <c r="FV18" s="32"/>
      <c r="FW18" s="32"/>
      <c r="FX18" s="32"/>
      <c r="FY18" s="32"/>
      <c r="FZ18" s="32"/>
      <c r="GA18" s="32"/>
      <c r="GB18" s="32"/>
      <c r="GC18" s="32"/>
      <c r="GD18" s="32"/>
      <c r="GE18" s="32"/>
      <c r="GF18" s="32"/>
      <c r="GG18" s="32"/>
      <c r="GH18" s="32"/>
      <c r="GI18" s="32"/>
      <c r="GJ18" s="32"/>
      <c r="GK18" s="32"/>
      <c r="GL18" s="32"/>
      <c r="GM18" s="32"/>
      <c r="GN18" s="32"/>
      <c r="GO18" s="32"/>
      <c r="GP18" s="32"/>
      <c r="GQ18" s="32"/>
      <c r="GR18" s="32"/>
      <c r="GS18" s="32"/>
      <c r="GT18" s="32"/>
      <c r="GU18" s="32"/>
      <c r="GV18" s="32"/>
      <c r="GW18" s="32"/>
      <c r="GX18" s="32"/>
      <c r="GY18" s="32"/>
      <c r="GZ18" s="32"/>
      <c r="HA18" s="32"/>
      <c r="HB18" s="32"/>
      <c r="HC18" s="32"/>
      <c r="HD18" s="32"/>
      <c r="HE18" s="32"/>
      <c r="HF18" s="32"/>
      <c r="HG18" s="32"/>
      <c r="HH18" s="32"/>
      <c r="HI18" s="32"/>
      <c r="HJ18" s="32"/>
      <c r="HK18" s="32"/>
      <c r="HL18" s="32"/>
      <c r="HM18" s="32"/>
      <c r="HN18" s="32"/>
      <c r="HO18" s="32"/>
      <c r="HP18" s="32"/>
      <c r="HQ18" s="32"/>
      <c r="HR18" s="32"/>
      <c r="HS18" s="32"/>
      <c r="HT18" s="32"/>
      <c r="HU18" s="32"/>
      <c r="HV18" s="32"/>
      <c r="HW18" s="32"/>
      <c r="HX18" s="32"/>
      <c r="HY18" s="32"/>
      <c r="HZ18" s="32"/>
      <c r="IA18" s="32"/>
      <c r="IB18" s="32"/>
      <c r="IC18" s="32"/>
      <c r="ID18" s="32"/>
      <c r="IE18" s="32"/>
      <c r="IF18" s="32"/>
      <c r="IG18" s="32"/>
      <c r="IH18" s="32"/>
      <c r="II18" s="32"/>
      <c r="IJ18" s="32"/>
      <c r="IK18" s="32"/>
      <c r="IL18" s="32"/>
      <c r="IM18" s="32"/>
    </row>
    <row r="19" ht="15.75" customHeight="1" spans="1:247">
      <c r="A19" s="32"/>
      <c r="B19" s="32"/>
      <c r="C19" s="32"/>
      <c r="D19" s="32"/>
      <c r="E19"/>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c r="FN19" s="32"/>
      <c r="FO19" s="32"/>
      <c r="FP19" s="32"/>
      <c r="FQ19" s="32"/>
      <c r="FR19" s="32"/>
      <c r="FS19" s="32"/>
      <c r="FT19" s="32"/>
      <c r="FU19" s="32"/>
      <c r="FV19" s="32"/>
      <c r="FW19" s="32"/>
      <c r="FX19" s="32"/>
      <c r="FY19" s="32"/>
      <c r="FZ19" s="32"/>
      <c r="GA19" s="32"/>
      <c r="GB19" s="32"/>
      <c r="GC19" s="32"/>
      <c r="GD19" s="32"/>
      <c r="GE19" s="32"/>
      <c r="GF19" s="32"/>
      <c r="GG19" s="32"/>
      <c r="GH19" s="32"/>
      <c r="GI19" s="32"/>
      <c r="GJ19" s="32"/>
      <c r="GK19" s="32"/>
      <c r="GL19" s="32"/>
      <c r="GM19" s="32"/>
      <c r="GN19" s="32"/>
      <c r="GO19" s="32"/>
      <c r="GP19" s="32"/>
      <c r="GQ19" s="32"/>
      <c r="GR19" s="32"/>
      <c r="GS19" s="32"/>
      <c r="GT19" s="32"/>
      <c r="GU19" s="32"/>
      <c r="GV19" s="32"/>
      <c r="GW19" s="32"/>
      <c r="GX19" s="32"/>
      <c r="GY19" s="32"/>
      <c r="GZ19" s="32"/>
      <c r="HA19" s="32"/>
      <c r="HB19" s="32"/>
      <c r="HC19" s="32"/>
      <c r="HD19" s="32"/>
      <c r="HE19" s="32"/>
      <c r="HF19" s="32"/>
      <c r="HG19" s="32"/>
      <c r="HH19" s="32"/>
      <c r="HI19" s="32"/>
      <c r="HJ19" s="32"/>
      <c r="HK19" s="32"/>
      <c r="HL19" s="32"/>
      <c r="HM19" s="32"/>
      <c r="HN19" s="32"/>
      <c r="HO19" s="32"/>
      <c r="HP19" s="32"/>
      <c r="HQ19" s="32"/>
      <c r="HR19" s="32"/>
      <c r="HS19" s="32"/>
      <c r="HT19" s="32"/>
      <c r="HU19" s="32"/>
      <c r="HV19" s="32"/>
      <c r="HW19" s="32"/>
      <c r="HX19" s="32"/>
      <c r="HY19" s="32"/>
      <c r="HZ19" s="32"/>
      <c r="IA19" s="32"/>
      <c r="IB19" s="32"/>
      <c r="IC19" s="32"/>
      <c r="ID19" s="32"/>
      <c r="IE19" s="32"/>
      <c r="IF19" s="32"/>
      <c r="IG19" s="32"/>
      <c r="IH19" s="32"/>
      <c r="II19" s="32"/>
      <c r="IJ19" s="32"/>
      <c r="IK19" s="32"/>
      <c r="IL19" s="32"/>
      <c r="IM19" s="32"/>
    </row>
    <row r="20" ht="15.75" customHeight="1" spans="1:247">
      <c r="A20" s="32"/>
      <c r="B20" s="32"/>
      <c r="C20" s="32"/>
      <c r="D20" s="32"/>
      <c r="E20"/>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32"/>
      <c r="GM20" s="32"/>
      <c r="GN20" s="32"/>
      <c r="GO20" s="32"/>
      <c r="GP20" s="32"/>
      <c r="GQ20" s="32"/>
      <c r="GR20" s="32"/>
      <c r="GS20" s="32"/>
      <c r="GT20" s="32"/>
      <c r="GU20" s="32"/>
      <c r="GV20" s="32"/>
      <c r="GW20" s="32"/>
      <c r="GX20" s="32"/>
      <c r="GY20" s="32"/>
      <c r="GZ20" s="32"/>
      <c r="HA20" s="32"/>
      <c r="HB20" s="32"/>
      <c r="HC20" s="32"/>
      <c r="HD20" s="32"/>
      <c r="HE20" s="32"/>
      <c r="HF20" s="32"/>
      <c r="HG20" s="32"/>
      <c r="HH20" s="32"/>
      <c r="HI20" s="32"/>
      <c r="HJ20" s="32"/>
      <c r="HK20" s="32"/>
      <c r="HL20" s="32"/>
      <c r="HM20" s="32"/>
      <c r="HN20" s="32"/>
      <c r="HO20" s="32"/>
      <c r="HP20" s="32"/>
      <c r="HQ20" s="32"/>
      <c r="HR20" s="32"/>
      <c r="HS20" s="32"/>
      <c r="HT20" s="32"/>
      <c r="HU20" s="32"/>
      <c r="HV20" s="32"/>
      <c r="HW20" s="32"/>
      <c r="HX20" s="32"/>
      <c r="HY20" s="32"/>
      <c r="HZ20" s="32"/>
      <c r="IA20" s="32"/>
      <c r="IB20" s="32"/>
      <c r="IC20" s="32"/>
      <c r="ID20" s="32"/>
      <c r="IE20" s="32"/>
      <c r="IF20" s="32"/>
      <c r="IG20" s="32"/>
      <c r="IH20" s="32"/>
      <c r="II20" s="32"/>
      <c r="IJ20" s="32"/>
      <c r="IK20" s="32"/>
      <c r="IL20" s="32"/>
      <c r="IM20" s="32"/>
    </row>
    <row r="21" ht="15.75" customHeight="1" spans="1:247">
      <c r="A21" s="32"/>
      <c r="B21" s="32"/>
      <c r="C21" s="32"/>
      <c r="D21" s="32"/>
      <c r="E21"/>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c r="FN21" s="32"/>
      <c r="FO21" s="32"/>
      <c r="FP21" s="32"/>
      <c r="FQ21" s="32"/>
      <c r="FR21" s="32"/>
      <c r="FS21" s="32"/>
      <c r="FT21" s="32"/>
      <c r="FU21" s="32"/>
      <c r="FV21" s="32"/>
      <c r="FW21" s="32"/>
      <c r="FX21" s="32"/>
      <c r="FY21" s="32"/>
      <c r="FZ21" s="32"/>
      <c r="GA21" s="32"/>
      <c r="GB21" s="32"/>
      <c r="GC21" s="32"/>
      <c r="GD21" s="32"/>
      <c r="GE21" s="32"/>
      <c r="GF21" s="32"/>
      <c r="GG21" s="32"/>
      <c r="GH21" s="32"/>
      <c r="GI21" s="32"/>
      <c r="GJ21" s="32"/>
      <c r="GK21" s="32"/>
      <c r="GL21" s="32"/>
      <c r="GM21" s="32"/>
      <c r="GN21" s="32"/>
      <c r="GO21" s="32"/>
      <c r="GP21" s="32"/>
      <c r="GQ21" s="32"/>
      <c r="GR21" s="32"/>
      <c r="GS21" s="32"/>
      <c r="GT21" s="32"/>
      <c r="GU21" s="32"/>
      <c r="GV21" s="32"/>
      <c r="GW21" s="32"/>
      <c r="GX21" s="32"/>
      <c r="GY21" s="32"/>
      <c r="GZ21" s="32"/>
      <c r="HA21" s="32"/>
      <c r="HB21" s="32"/>
      <c r="HC21" s="32"/>
      <c r="HD21" s="32"/>
      <c r="HE21" s="32"/>
      <c r="HF21" s="32"/>
      <c r="HG21" s="32"/>
      <c r="HH21" s="32"/>
      <c r="HI21" s="32"/>
      <c r="HJ21" s="32"/>
      <c r="HK21" s="32"/>
      <c r="HL21" s="32"/>
      <c r="HM21" s="32"/>
      <c r="HN21" s="32"/>
      <c r="HO21" s="32"/>
      <c r="HP21" s="32"/>
      <c r="HQ21" s="32"/>
      <c r="HR21" s="32"/>
      <c r="HS21" s="32"/>
      <c r="HT21" s="32"/>
      <c r="HU21" s="32"/>
      <c r="HV21" s="32"/>
      <c r="HW21" s="32"/>
      <c r="HX21" s="32"/>
      <c r="HY21" s="32"/>
      <c r="HZ21" s="32"/>
      <c r="IA21" s="32"/>
      <c r="IB21" s="32"/>
      <c r="IC21" s="32"/>
      <c r="ID21" s="32"/>
      <c r="IE21" s="32"/>
      <c r="IF21" s="32"/>
      <c r="IG21" s="32"/>
      <c r="IH21" s="32"/>
      <c r="II21" s="32"/>
      <c r="IJ21" s="32"/>
      <c r="IK21" s="32"/>
      <c r="IL21" s="32"/>
      <c r="IM21" s="32"/>
    </row>
    <row r="22" ht="15.75" customHeight="1" spans="1:247">
      <c r="A22" s="32"/>
      <c r="B22" s="32"/>
      <c r="C22" s="32"/>
      <c r="D22" s="32"/>
      <c r="E2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32"/>
      <c r="FZ22" s="32"/>
      <c r="GA22" s="32"/>
      <c r="GB22" s="32"/>
      <c r="GC22" s="32"/>
      <c r="GD22" s="32"/>
      <c r="GE22" s="32"/>
      <c r="GF22" s="32"/>
      <c r="GG22" s="32"/>
      <c r="GH22" s="32"/>
      <c r="GI22" s="32"/>
      <c r="GJ22" s="32"/>
      <c r="GK22" s="32"/>
      <c r="GL22" s="32"/>
      <c r="GM22" s="32"/>
      <c r="GN22" s="32"/>
      <c r="GO22" s="32"/>
      <c r="GP22" s="32"/>
      <c r="GQ22" s="32"/>
      <c r="GR22" s="32"/>
      <c r="GS22" s="32"/>
      <c r="GT22" s="32"/>
      <c r="GU22" s="32"/>
      <c r="GV22" s="32"/>
      <c r="GW22" s="32"/>
      <c r="GX22" s="32"/>
      <c r="GY22" s="32"/>
      <c r="GZ22" s="32"/>
      <c r="HA22" s="32"/>
      <c r="HB22" s="32"/>
      <c r="HC22" s="32"/>
      <c r="HD22" s="32"/>
      <c r="HE22" s="32"/>
      <c r="HF22" s="32"/>
      <c r="HG22" s="32"/>
      <c r="HH22" s="32"/>
      <c r="HI22" s="32"/>
      <c r="HJ22" s="32"/>
      <c r="HK22" s="32"/>
      <c r="HL22" s="32"/>
      <c r="HM22" s="32"/>
      <c r="HN22" s="32"/>
      <c r="HO22" s="32"/>
      <c r="HP22" s="32"/>
      <c r="HQ22" s="32"/>
      <c r="HR22" s="32"/>
      <c r="HS22" s="32"/>
      <c r="HT22" s="32"/>
      <c r="HU22" s="32"/>
      <c r="HV22" s="32"/>
      <c r="HW22" s="32"/>
      <c r="HX22" s="32"/>
      <c r="HY22" s="32"/>
      <c r="HZ22" s="32"/>
      <c r="IA22" s="32"/>
      <c r="IB22" s="32"/>
      <c r="IC22" s="32"/>
      <c r="ID22" s="32"/>
      <c r="IE22" s="32"/>
      <c r="IF22" s="32"/>
      <c r="IG22" s="32"/>
      <c r="IH22" s="32"/>
      <c r="II22" s="32"/>
      <c r="IJ22" s="32"/>
      <c r="IK22" s="32"/>
      <c r="IL22" s="32"/>
      <c r="IM22" s="32"/>
    </row>
    <row r="23" ht="15.75" customHeight="1" spans="1:247">
      <c r="A23" s="32"/>
      <c r="B23" s="32"/>
      <c r="C23" s="32"/>
      <c r="D23" s="32"/>
      <c r="E23"/>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c r="FQ23" s="32"/>
      <c r="FR23" s="32"/>
      <c r="FS23" s="32"/>
      <c r="FT23" s="32"/>
      <c r="FU23" s="32"/>
      <c r="FV23" s="32"/>
      <c r="FW23" s="32"/>
      <c r="FX23" s="32"/>
      <c r="FY23" s="32"/>
      <c r="FZ23" s="32"/>
      <c r="GA23" s="32"/>
      <c r="GB23" s="32"/>
      <c r="GC23" s="32"/>
      <c r="GD23" s="32"/>
      <c r="GE23" s="32"/>
      <c r="GF23" s="32"/>
      <c r="GG23" s="32"/>
      <c r="GH23" s="32"/>
      <c r="GI23" s="32"/>
      <c r="GJ23" s="32"/>
      <c r="GK23" s="32"/>
      <c r="GL23" s="32"/>
      <c r="GM23" s="32"/>
      <c r="GN23" s="32"/>
      <c r="GO23" s="32"/>
      <c r="GP23" s="32"/>
      <c r="GQ23" s="32"/>
      <c r="GR23" s="32"/>
      <c r="GS23" s="32"/>
      <c r="GT23" s="32"/>
      <c r="GU23" s="32"/>
      <c r="GV23" s="32"/>
      <c r="GW23" s="32"/>
      <c r="GX23" s="32"/>
      <c r="GY23" s="32"/>
      <c r="GZ23" s="32"/>
      <c r="HA23" s="32"/>
      <c r="HB23" s="32"/>
      <c r="HC23" s="32"/>
      <c r="HD23" s="32"/>
      <c r="HE23" s="32"/>
      <c r="HF23" s="32"/>
      <c r="HG23" s="32"/>
      <c r="HH23" s="32"/>
      <c r="HI23" s="32"/>
      <c r="HJ23" s="32"/>
      <c r="HK23" s="32"/>
      <c r="HL23" s="32"/>
      <c r="HM23" s="32"/>
      <c r="HN23" s="32"/>
      <c r="HO23" s="32"/>
      <c r="HP23" s="32"/>
      <c r="HQ23" s="32"/>
      <c r="HR23" s="32"/>
      <c r="HS23" s="32"/>
      <c r="HT23" s="32"/>
      <c r="HU23" s="32"/>
      <c r="HV23" s="32"/>
      <c r="HW23" s="32"/>
      <c r="HX23" s="32"/>
      <c r="HY23" s="32"/>
      <c r="HZ23" s="32"/>
      <c r="IA23" s="32"/>
      <c r="IB23" s="32"/>
      <c r="IC23" s="32"/>
      <c r="ID23" s="32"/>
      <c r="IE23" s="32"/>
      <c r="IF23" s="32"/>
      <c r="IG23" s="32"/>
      <c r="IH23" s="32"/>
      <c r="II23" s="32"/>
      <c r="IJ23" s="32"/>
      <c r="IK23" s="32"/>
      <c r="IL23" s="32"/>
      <c r="IM23" s="32"/>
    </row>
    <row r="24" ht="15.75" customHeight="1" spans="1:247">
      <c r="A24" s="32"/>
      <c r="B24" s="32"/>
      <c r="C24" s="32"/>
      <c r="D24" s="32"/>
      <c r="E24"/>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32"/>
      <c r="GM24" s="32"/>
      <c r="GN24" s="32"/>
      <c r="GO24" s="32"/>
      <c r="GP24" s="32"/>
      <c r="GQ24" s="32"/>
      <c r="GR24" s="32"/>
      <c r="GS24" s="32"/>
      <c r="GT24" s="32"/>
      <c r="GU24" s="32"/>
      <c r="GV24" s="32"/>
      <c r="GW24" s="32"/>
      <c r="GX24" s="32"/>
      <c r="GY24" s="32"/>
      <c r="GZ24" s="32"/>
      <c r="HA24" s="32"/>
      <c r="HB24" s="32"/>
      <c r="HC24" s="32"/>
      <c r="HD24" s="32"/>
      <c r="HE24" s="32"/>
      <c r="HF24" s="32"/>
      <c r="HG24" s="32"/>
      <c r="HH24" s="32"/>
      <c r="HI24" s="32"/>
      <c r="HJ24" s="32"/>
      <c r="HK24" s="32"/>
      <c r="HL24" s="32"/>
      <c r="HM24" s="32"/>
      <c r="HN24" s="32"/>
      <c r="HO24" s="32"/>
      <c r="HP24" s="32"/>
      <c r="HQ24" s="32"/>
      <c r="HR24" s="32"/>
      <c r="HS24" s="32"/>
      <c r="HT24" s="32"/>
      <c r="HU24" s="32"/>
      <c r="HV24" s="32"/>
      <c r="HW24" s="32"/>
      <c r="HX24" s="32"/>
      <c r="HY24" s="32"/>
      <c r="HZ24" s="32"/>
      <c r="IA24" s="32"/>
      <c r="IB24" s="32"/>
      <c r="IC24" s="32"/>
      <c r="ID24" s="32"/>
      <c r="IE24" s="32"/>
      <c r="IF24" s="32"/>
      <c r="IG24" s="32"/>
      <c r="IH24" s="32"/>
      <c r="II24" s="32"/>
      <c r="IJ24" s="32"/>
      <c r="IK24" s="32"/>
      <c r="IL24" s="32"/>
      <c r="IM24" s="32"/>
    </row>
    <row r="25" ht="15.75" customHeight="1" spans="1:247">
      <c r="A25" s="32"/>
      <c r="B25" s="32"/>
      <c r="C25" s="32"/>
      <c r="D25" s="32"/>
      <c r="E25"/>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c r="GT25" s="32"/>
      <c r="GU25" s="32"/>
      <c r="GV25" s="32"/>
      <c r="GW25" s="32"/>
      <c r="GX25" s="32"/>
      <c r="GY25" s="32"/>
      <c r="GZ25" s="32"/>
      <c r="HA25" s="32"/>
      <c r="HB25" s="32"/>
      <c r="HC25" s="32"/>
      <c r="HD25" s="32"/>
      <c r="HE25" s="32"/>
      <c r="HF25" s="32"/>
      <c r="HG25" s="32"/>
      <c r="HH25" s="32"/>
      <c r="HI25" s="32"/>
      <c r="HJ25" s="32"/>
      <c r="HK25" s="32"/>
      <c r="HL25" s="32"/>
      <c r="HM25" s="32"/>
      <c r="HN25" s="32"/>
      <c r="HO25" s="32"/>
      <c r="HP25" s="32"/>
      <c r="HQ25" s="32"/>
      <c r="HR25" s="32"/>
      <c r="HS25" s="32"/>
      <c r="HT25" s="32"/>
      <c r="HU25" s="32"/>
      <c r="HV25" s="32"/>
      <c r="HW25" s="32"/>
      <c r="HX25" s="32"/>
      <c r="HY25" s="32"/>
      <c r="HZ25" s="32"/>
      <c r="IA25" s="32"/>
      <c r="IB25" s="32"/>
      <c r="IC25" s="32"/>
      <c r="ID25" s="32"/>
      <c r="IE25" s="32"/>
      <c r="IF25" s="32"/>
      <c r="IG25" s="32"/>
      <c r="IH25" s="32"/>
      <c r="II25" s="32"/>
      <c r="IJ25" s="32"/>
      <c r="IK25" s="32"/>
      <c r="IL25" s="32"/>
      <c r="IM25" s="32"/>
    </row>
    <row r="26" ht="15.75" customHeight="1" spans="1:247">
      <c r="A26" s="32"/>
      <c r="B26" s="32"/>
      <c r="C26" s="32"/>
      <c r="D26" s="32"/>
      <c r="E26"/>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c r="FB26" s="32"/>
      <c r="FC26" s="32"/>
      <c r="FD26" s="32"/>
      <c r="FE26" s="32"/>
      <c r="FF26" s="32"/>
      <c r="FG26" s="32"/>
      <c r="FH26" s="32"/>
      <c r="FI26" s="32"/>
      <c r="FJ26" s="32"/>
      <c r="FK26" s="32"/>
      <c r="FL26" s="32"/>
      <c r="FM26" s="32"/>
      <c r="FN26" s="32"/>
      <c r="FO26" s="32"/>
      <c r="FP26" s="32"/>
      <c r="FQ26" s="32"/>
      <c r="FR26" s="32"/>
      <c r="FS26" s="32"/>
      <c r="FT26" s="32"/>
      <c r="FU26" s="32"/>
      <c r="FV26" s="32"/>
      <c r="FW26" s="32"/>
      <c r="FX26" s="32"/>
      <c r="FY26" s="32"/>
      <c r="FZ26" s="32"/>
      <c r="GA26" s="32"/>
      <c r="GB26" s="32"/>
      <c r="GC26" s="32"/>
      <c r="GD26" s="32"/>
      <c r="GE26" s="32"/>
      <c r="GF26" s="32"/>
      <c r="GG26" s="32"/>
      <c r="GH26" s="32"/>
      <c r="GI26" s="32"/>
      <c r="GJ26" s="32"/>
      <c r="GK26" s="32"/>
      <c r="GL26" s="32"/>
      <c r="GM26" s="32"/>
      <c r="GN26" s="32"/>
      <c r="GO26" s="32"/>
      <c r="GP26" s="32"/>
      <c r="GQ26" s="32"/>
      <c r="GR26" s="32"/>
      <c r="GS26" s="32"/>
      <c r="GT26" s="32"/>
      <c r="GU26" s="32"/>
      <c r="GV26" s="32"/>
      <c r="GW26" s="32"/>
      <c r="GX26" s="32"/>
      <c r="GY26" s="32"/>
      <c r="GZ26" s="32"/>
      <c r="HA26" s="32"/>
      <c r="HB26" s="32"/>
      <c r="HC26" s="32"/>
      <c r="HD26" s="32"/>
      <c r="HE26" s="32"/>
      <c r="HF26" s="32"/>
      <c r="HG26" s="32"/>
      <c r="HH26" s="32"/>
      <c r="HI26" s="32"/>
      <c r="HJ26" s="32"/>
      <c r="HK26" s="32"/>
      <c r="HL26" s="32"/>
      <c r="HM26" s="32"/>
      <c r="HN26" s="32"/>
      <c r="HO26" s="32"/>
      <c r="HP26" s="32"/>
      <c r="HQ26" s="32"/>
      <c r="HR26" s="32"/>
      <c r="HS26" s="32"/>
      <c r="HT26" s="32"/>
      <c r="HU26" s="32"/>
      <c r="HV26" s="32"/>
      <c r="HW26" s="32"/>
      <c r="HX26" s="32"/>
      <c r="HY26" s="32"/>
      <c r="HZ26" s="32"/>
      <c r="IA26" s="32"/>
      <c r="IB26" s="32"/>
      <c r="IC26" s="32"/>
      <c r="ID26" s="32"/>
      <c r="IE26" s="32"/>
      <c r="IF26" s="32"/>
      <c r="IG26" s="32"/>
      <c r="IH26" s="32"/>
      <c r="II26" s="32"/>
      <c r="IJ26" s="32"/>
      <c r="IK26" s="32"/>
      <c r="IL26" s="32"/>
      <c r="IM26" s="32"/>
    </row>
    <row r="27" customHeight="1" spans="1:247">
      <c r="A27" s="32"/>
      <c r="B27" s="32"/>
      <c r="C27" s="32"/>
      <c r="D27" s="32"/>
      <c r="E27"/>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32"/>
      <c r="FE27" s="32"/>
      <c r="FF27" s="32"/>
      <c r="FG27" s="32"/>
      <c r="FH27" s="32"/>
      <c r="FI27" s="32"/>
      <c r="FJ27" s="32"/>
      <c r="FK27" s="32"/>
      <c r="FL27" s="32"/>
      <c r="FM27" s="32"/>
      <c r="FN27" s="32"/>
      <c r="FO27" s="32"/>
      <c r="FP27" s="32"/>
      <c r="FQ27" s="32"/>
      <c r="FR27" s="32"/>
      <c r="FS27" s="32"/>
      <c r="FT27" s="32"/>
      <c r="FU27" s="32"/>
      <c r="FV27" s="32"/>
      <c r="FW27" s="32"/>
      <c r="FX27" s="32"/>
      <c r="FY27" s="32"/>
      <c r="FZ27" s="32"/>
      <c r="GA27" s="32"/>
      <c r="GB27" s="32"/>
      <c r="GC27" s="32"/>
      <c r="GD27" s="32"/>
      <c r="GE27" s="32"/>
      <c r="GF27" s="32"/>
      <c r="GG27" s="32"/>
      <c r="GH27" s="32"/>
      <c r="GI27" s="32"/>
      <c r="GJ27" s="32"/>
      <c r="GK27" s="32"/>
      <c r="GL27" s="32"/>
      <c r="GM27" s="32"/>
      <c r="GN27" s="32"/>
      <c r="GO27" s="32"/>
      <c r="GP27" s="32"/>
      <c r="GQ27" s="32"/>
      <c r="GR27" s="32"/>
      <c r="GS27" s="32"/>
      <c r="GT27" s="32"/>
      <c r="GU27" s="32"/>
      <c r="GV27" s="32"/>
      <c r="GW27" s="32"/>
      <c r="GX27" s="32"/>
      <c r="GY27" s="32"/>
      <c r="GZ27" s="32"/>
      <c r="HA27" s="32"/>
      <c r="HB27" s="32"/>
      <c r="HC27" s="32"/>
      <c r="HD27" s="32"/>
      <c r="HE27" s="32"/>
      <c r="HF27" s="32"/>
      <c r="HG27" s="32"/>
      <c r="HH27" s="32"/>
      <c r="HI27" s="32"/>
      <c r="HJ27" s="32"/>
      <c r="HK27" s="32"/>
      <c r="HL27" s="32"/>
      <c r="HM27" s="32"/>
      <c r="HN27" s="32"/>
      <c r="HO27" s="32"/>
      <c r="HP27" s="32"/>
      <c r="HQ27" s="32"/>
      <c r="HR27" s="32"/>
      <c r="HS27" s="32"/>
      <c r="HT27" s="32"/>
      <c r="HU27" s="32"/>
      <c r="HV27" s="32"/>
      <c r="HW27" s="32"/>
      <c r="HX27" s="32"/>
      <c r="HY27" s="32"/>
      <c r="HZ27" s="32"/>
      <c r="IA27" s="32"/>
      <c r="IB27" s="32"/>
      <c r="IC27" s="32"/>
      <c r="ID27" s="32"/>
      <c r="IE27" s="32"/>
      <c r="IF27" s="32"/>
      <c r="IG27" s="32"/>
      <c r="IH27" s="32"/>
      <c r="II27" s="32"/>
      <c r="IJ27" s="32"/>
      <c r="IK27" s="32"/>
      <c r="IL27" s="32"/>
      <c r="IM27" s="32"/>
    </row>
    <row r="28" customHeight="1" spans="1:247">
      <c r="A28" s="32"/>
      <c r="B28" s="32"/>
      <c r="C28" s="32"/>
      <c r="D28" s="32"/>
      <c r="E28"/>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c r="ET28" s="32"/>
      <c r="EU28" s="32"/>
      <c r="EV28" s="32"/>
      <c r="EW28" s="32"/>
      <c r="EX28" s="32"/>
      <c r="EY28" s="32"/>
      <c r="EZ28" s="32"/>
      <c r="FA28" s="32"/>
      <c r="FB28" s="32"/>
      <c r="FC28" s="32"/>
      <c r="FD28" s="32"/>
      <c r="FE28" s="32"/>
      <c r="FF28" s="32"/>
      <c r="FG28" s="32"/>
      <c r="FH28" s="32"/>
      <c r="FI28" s="32"/>
      <c r="FJ28" s="32"/>
      <c r="FK28" s="32"/>
      <c r="FL28" s="32"/>
      <c r="FM28" s="32"/>
      <c r="FN28" s="32"/>
      <c r="FO28" s="32"/>
      <c r="FP28" s="32"/>
      <c r="FQ28" s="32"/>
      <c r="FR28" s="32"/>
      <c r="FS28" s="32"/>
      <c r="FT28" s="32"/>
      <c r="FU28" s="32"/>
      <c r="FV28" s="32"/>
      <c r="FW28" s="32"/>
      <c r="FX28" s="32"/>
      <c r="FY28" s="32"/>
      <c r="FZ28" s="32"/>
      <c r="GA28" s="32"/>
      <c r="GB28" s="32"/>
      <c r="GC28" s="32"/>
      <c r="GD28" s="32"/>
      <c r="GE28" s="32"/>
      <c r="GF28" s="32"/>
      <c r="GG28" s="32"/>
      <c r="GH28" s="32"/>
      <c r="GI28" s="32"/>
      <c r="GJ28" s="32"/>
      <c r="GK28" s="32"/>
      <c r="GL28" s="32"/>
      <c r="GM28" s="32"/>
      <c r="GN28" s="32"/>
      <c r="GO28" s="32"/>
      <c r="GP28" s="32"/>
      <c r="GQ28" s="32"/>
      <c r="GR28" s="32"/>
      <c r="GS28" s="32"/>
      <c r="GT28" s="32"/>
      <c r="GU28" s="32"/>
      <c r="GV28" s="32"/>
      <c r="GW28" s="32"/>
      <c r="GX28" s="32"/>
      <c r="GY28" s="32"/>
      <c r="GZ28" s="32"/>
      <c r="HA28" s="32"/>
      <c r="HB28" s="32"/>
      <c r="HC28" s="32"/>
      <c r="HD28" s="32"/>
      <c r="HE28" s="32"/>
      <c r="HF28" s="32"/>
      <c r="HG28" s="32"/>
      <c r="HH28" s="32"/>
      <c r="HI28" s="32"/>
      <c r="HJ28" s="32"/>
      <c r="HK28" s="32"/>
      <c r="HL28" s="32"/>
      <c r="HM28" s="32"/>
      <c r="HN28" s="32"/>
      <c r="HO28" s="32"/>
      <c r="HP28" s="32"/>
      <c r="HQ28" s="32"/>
      <c r="HR28" s="32"/>
      <c r="HS28" s="32"/>
      <c r="HT28" s="32"/>
      <c r="HU28" s="32"/>
      <c r="HV28" s="32"/>
      <c r="HW28" s="32"/>
      <c r="HX28" s="32"/>
      <c r="HY28" s="32"/>
      <c r="HZ28" s="32"/>
      <c r="IA28" s="32"/>
      <c r="IB28" s="32"/>
      <c r="IC28" s="32"/>
      <c r="ID28" s="32"/>
      <c r="IE28" s="32"/>
      <c r="IF28" s="32"/>
      <c r="IG28" s="32"/>
      <c r="IH28" s="32"/>
      <c r="II28" s="32"/>
      <c r="IJ28" s="32"/>
      <c r="IK28" s="32"/>
      <c r="IL28" s="32"/>
      <c r="IM28" s="32"/>
    </row>
    <row r="29" customHeight="1" spans="1:247">
      <c r="A29" s="32"/>
      <c r="B29" s="32"/>
      <c r="C29" s="32"/>
      <c r="D29" s="32"/>
      <c r="E29"/>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c r="GU29" s="32"/>
      <c r="GV29" s="32"/>
      <c r="GW29" s="32"/>
      <c r="GX29" s="32"/>
      <c r="GY29" s="32"/>
      <c r="GZ29" s="32"/>
      <c r="HA29" s="32"/>
      <c r="HB29" s="32"/>
      <c r="HC29" s="32"/>
      <c r="HD29" s="32"/>
      <c r="HE29" s="32"/>
      <c r="HF29" s="32"/>
      <c r="HG29" s="32"/>
      <c r="HH29" s="32"/>
      <c r="HI29" s="32"/>
      <c r="HJ29" s="32"/>
      <c r="HK29" s="32"/>
      <c r="HL29" s="32"/>
      <c r="HM29" s="32"/>
      <c r="HN29" s="32"/>
      <c r="HO29" s="32"/>
      <c r="HP29" s="32"/>
      <c r="HQ29" s="32"/>
      <c r="HR29" s="32"/>
      <c r="HS29" s="32"/>
      <c r="HT29" s="32"/>
      <c r="HU29" s="32"/>
      <c r="HV29" s="32"/>
      <c r="HW29" s="32"/>
      <c r="HX29" s="32"/>
      <c r="HY29" s="32"/>
      <c r="HZ29" s="32"/>
      <c r="IA29" s="32"/>
      <c r="IB29" s="32"/>
      <c r="IC29" s="32"/>
      <c r="ID29" s="32"/>
      <c r="IE29" s="32"/>
      <c r="IF29" s="32"/>
      <c r="IG29" s="32"/>
      <c r="IH29" s="32"/>
      <c r="II29" s="32"/>
      <c r="IJ29" s="32"/>
      <c r="IK29" s="32"/>
      <c r="IL29" s="32"/>
      <c r="IM29" s="32"/>
    </row>
    <row r="30" customHeight="1" spans="1:247">
      <c r="A30" s="32"/>
      <c r="B30" s="32"/>
      <c r="C30" s="32"/>
      <c r="D30" s="32"/>
      <c r="E30"/>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c r="FN30" s="32"/>
      <c r="FO30" s="32"/>
      <c r="FP30" s="32"/>
      <c r="FQ30" s="32"/>
      <c r="FR30" s="32"/>
      <c r="FS30" s="32"/>
      <c r="FT30" s="32"/>
      <c r="FU30" s="32"/>
      <c r="FV30" s="32"/>
      <c r="FW30" s="32"/>
      <c r="FX30" s="32"/>
      <c r="FY30" s="32"/>
      <c r="FZ30" s="32"/>
      <c r="GA30" s="32"/>
      <c r="GB30" s="32"/>
      <c r="GC30" s="32"/>
      <c r="GD30" s="32"/>
      <c r="GE30" s="32"/>
      <c r="GF30" s="32"/>
      <c r="GG30" s="32"/>
      <c r="GH30" s="32"/>
      <c r="GI30" s="32"/>
      <c r="GJ30" s="32"/>
      <c r="GK30" s="32"/>
      <c r="GL30" s="32"/>
      <c r="GM30" s="32"/>
      <c r="GN30" s="32"/>
      <c r="GO30" s="32"/>
      <c r="GP30" s="32"/>
      <c r="GQ30" s="32"/>
      <c r="GR30" s="32"/>
      <c r="GS30" s="32"/>
      <c r="GT30" s="32"/>
      <c r="GU30" s="32"/>
      <c r="GV30" s="32"/>
      <c r="GW30" s="32"/>
      <c r="GX30" s="32"/>
      <c r="GY30" s="32"/>
      <c r="GZ30" s="32"/>
      <c r="HA30" s="32"/>
      <c r="HB30" s="32"/>
      <c r="HC30" s="32"/>
      <c r="HD30" s="32"/>
      <c r="HE30" s="32"/>
      <c r="HF30" s="32"/>
      <c r="HG30" s="32"/>
      <c r="HH30" s="32"/>
      <c r="HI30" s="32"/>
      <c r="HJ30" s="32"/>
      <c r="HK30" s="32"/>
      <c r="HL30" s="32"/>
      <c r="HM30" s="32"/>
      <c r="HN30" s="32"/>
      <c r="HO30" s="32"/>
      <c r="HP30" s="32"/>
      <c r="HQ30" s="32"/>
      <c r="HR30" s="32"/>
      <c r="HS30" s="32"/>
      <c r="HT30" s="32"/>
      <c r="HU30" s="32"/>
      <c r="HV30" s="32"/>
      <c r="HW30" s="32"/>
      <c r="HX30" s="32"/>
      <c r="HY30" s="32"/>
      <c r="HZ30" s="32"/>
      <c r="IA30" s="32"/>
      <c r="IB30" s="32"/>
      <c r="IC30" s="32"/>
      <c r="ID30" s="32"/>
      <c r="IE30" s="32"/>
      <c r="IF30" s="32"/>
      <c r="IG30" s="32"/>
      <c r="IH30" s="32"/>
      <c r="II30" s="32"/>
      <c r="IJ30" s="32"/>
      <c r="IK30" s="32"/>
      <c r="IL30" s="32"/>
      <c r="IM30" s="32"/>
    </row>
    <row r="31" customHeight="1" spans="1:247">
      <c r="A31" s="32"/>
      <c r="B31" s="32"/>
      <c r="C31" s="32"/>
      <c r="D31" s="32"/>
      <c r="E31"/>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c r="GH31" s="32"/>
      <c r="GI31" s="32"/>
      <c r="GJ31" s="32"/>
      <c r="GK31" s="32"/>
      <c r="GL31" s="32"/>
      <c r="GM31" s="32"/>
      <c r="GN31" s="32"/>
      <c r="GO31" s="32"/>
      <c r="GP31" s="32"/>
      <c r="GQ31" s="32"/>
      <c r="GR31" s="32"/>
      <c r="GS31" s="32"/>
      <c r="GT31" s="32"/>
      <c r="GU31" s="32"/>
      <c r="GV31" s="32"/>
      <c r="GW31" s="32"/>
      <c r="GX31" s="32"/>
      <c r="GY31" s="32"/>
      <c r="GZ31" s="32"/>
      <c r="HA31" s="32"/>
      <c r="HB31" s="32"/>
      <c r="HC31" s="32"/>
      <c r="HD31" s="32"/>
      <c r="HE31" s="32"/>
      <c r="HF31" s="32"/>
      <c r="HG31" s="32"/>
      <c r="HH31" s="32"/>
      <c r="HI31" s="32"/>
      <c r="HJ31" s="32"/>
      <c r="HK31" s="32"/>
      <c r="HL31" s="32"/>
      <c r="HM31" s="32"/>
      <c r="HN31" s="32"/>
      <c r="HO31" s="32"/>
      <c r="HP31" s="32"/>
      <c r="HQ31" s="32"/>
      <c r="HR31" s="32"/>
      <c r="HS31" s="32"/>
      <c r="HT31" s="32"/>
      <c r="HU31" s="32"/>
      <c r="HV31" s="32"/>
      <c r="HW31" s="32"/>
      <c r="HX31" s="32"/>
      <c r="HY31" s="32"/>
      <c r="HZ31" s="32"/>
      <c r="IA31" s="32"/>
      <c r="IB31" s="32"/>
      <c r="IC31" s="32"/>
      <c r="ID31" s="32"/>
      <c r="IE31" s="32"/>
      <c r="IF31" s="32"/>
      <c r="IG31" s="32"/>
      <c r="IH31" s="32"/>
      <c r="II31" s="32"/>
      <c r="IJ31" s="32"/>
      <c r="IK31" s="32"/>
      <c r="IL31" s="32"/>
      <c r="IM31" s="32"/>
    </row>
    <row r="32" customHeight="1" spans="1:247">
      <c r="A32" s="32"/>
      <c r="B32" s="32"/>
      <c r="C32" s="32"/>
      <c r="D32" s="32"/>
      <c r="E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c r="GG32" s="32"/>
      <c r="GH32" s="32"/>
      <c r="GI32" s="32"/>
      <c r="GJ32" s="32"/>
      <c r="GK32" s="32"/>
      <c r="GL32" s="32"/>
      <c r="GM32" s="32"/>
      <c r="GN32" s="32"/>
      <c r="GO32" s="32"/>
      <c r="GP32" s="32"/>
      <c r="GQ32" s="32"/>
      <c r="GR32" s="32"/>
      <c r="GS32" s="32"/>
      <c r="GT32" s="32"/>
      <c r="GU32" s="32"/>
      <c r="GV32" s="32"/>
      <c r="GW32" s="32"/>
      <c r="GX32" s="32"/>
      <c r="GY32" s="32"/>
      <c r="GZ32" s="32"/>
      <c r="HA32" s="32"/>
      <c r="HB32" s="32"/>
      <c r="HC32" s="32"/>
      <c r="HD32" s="32"/>
      <c r="HE32" s="32"/>
      <c r="HF32" s="32"/>
      <c r="HG32" s="32"/>
      <c r="HH32" s="32"/>
      <c r="HI32" s="32"/>
      <c r="HJ32" s="32"/>
      <c r="HK32" s="32"/>
      <c r="HL32" s="32"/>
      <c r="HM32" s="32"/>
      <c r="HN32" s="32"/>
      <c r="HO32" s="32"/>
      <c r="HP32" s="32"/>
      <c r="HQ32" s="32"/>
      <c r="HR32" s="32"/>
      <c r="HS32" s="32"/>
      <c r="HT32" s="32"/>
      <c r="HU32" s="32"/>
      <c r="HV32" s="32"/>
      <c r="HW32" s="32"/>
      <c r="HX32" s="32"/>
      <c r="HY32" s="32"/>
      <c r="HZ32" s="32"/>
      <c r="IA32" s="32"/>
      <c r="IB32" s="32"/>
      <c r="IC32" s="32"/>
      <c r="ID32" s="32"/>
      <c r="IE32" s="32"/>
      <c r="IF32" s="32"/>
      <c r="IG32" s="32"/>
      <c r="IH32" s="32"/>
      <c r="II32" s="32"/>
      <c r="IJ32" s="32"/>
      <c r="IK32" s="32"/>
      <c r="IL32" s="32"/>
      <c r="IM32" s="32"/>
    </row>
    <row r="33" customHeight="1" spans="1:247">
      <c r="A33" s="32"/>
      <c r="B33" s="32"/>
      <c r="C33" s="32"/>
      <c r="D33" s="32"/>
      <c r="E33"/>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32"/>
      <c r="GE33" s="32"/>
      <c r="GF33" s="32"/>
      <c r="GG33" s="32"/>
      <c r="GH33" s="32"/>
      <c r="GI33" s="32"/>
      <c r="GJ33" s="32"/>
      <c r="GK33" s="32"/>
      <c r="GL33" s="32"/>
      <c r="GM33" s="32"/>
      <c r="GN33" s="32"/>
      <c r="GO33" s="32"/>
      <c r="GP33" s="32"/>
      <c r="GQ33" s="32"/>
      <c r="GR33" s="32"/>
      <c r="GS33" s="32"/>
      <c r="GT33" s="32"/>
      <c r="GU33" s="32"/>
      <c r="GV33" s="32"/>
      <c r="GW33" s="32"/>
      <c r="GX33" s="32"/>
      <c r="GY33" s="32"/>
      <c r="GZ33" s="32"/>
      <c r="HA33" s="32"/>
      <c r="HB33" s="32"/>
      <c r="HC33" s="32"/>
      <c r="HD33" s="32"/>
      <c r="HE33" s="32"/>
      <c r="HF33" s="32"/>
      <c r="HG33" s="32"/>
      <c r="HH33" s="32"/>
      <c r="HI33" s="32"/>
      <c r="HJ33" s="32"/>
      <c r="HK33" s="32"/>
      <c r="HL33" s="32"/>
      <c r="HM33" s="32"/>
      <c r="HN33" s="32"/>
      <c r="HO33" s="32"/>
      <c r="HP33" s="32"/>
      <c r="HQ33" s="32"/>
      <c r="HR33" s="32"/>
      <c r="HS33" s="32"/>
      <c r="HT33" s="32"/>
      <c r="HU33" s="32"/>
      <c r="HV33" s="32"/>
      <c r="HW33" s="32"/>
      <c r="HX33" s="32"/>
      <c r="HY33" s="32"/>
      <c r="HZ33" s="32"/>
      <c r="IA33" s="32"/>
      <c r="IB33" s="32"/>
      <c r="IC33" s="32"/>
      <c r="ID33" s="32"/>
      <c r="IE33" s="32"/>
      <c r="IF33" s="32"/>
      <c r="IG33" s="32"/>
      <c r="IH33" s="32"/>
      <c r="II33" s="32"/>
      <c r="IJ33" s="32"/>
      <c r="IK33" s="32"/>
      <c r="IL33" s="32"/>
      <c r="IM33" s="32"/>
    </row>
    <row r="34" customHeight="1" spans="1:247">
      <c r="A34" s="32"/>
      <c r="B34" s="32"/>
      <c r="C34" s="32"/>
      <c r="D34" s="32"/>
      <c r="E34"/>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c r="ET34" s="32"/>
      <c r="EU34" s="32"/>
      <c r="EV34" s="32"/>
      <c r="EW34" s="32"/>
      <c r="EX34" s="32"/>
      <c r="EY34" s="32"/>
      <c r="EZ34" s="32"/>
      <c r="FA34" s="32"/>
      <c r="FB34" s="32"/>
      <c r="FC34" s="32"/>
      <c r="FD34" s="32"/>
      <c r="FE34" s="32"/>
      <c r="FF34" s="32"/>
      <c r="FG34" s="32"/>
      <c r="FH34" s="32"/>
      <c r="FI34" s="32"/>
      <c r="FJ34" s="32"/>
      <c r="FK34" s="32"/>
      <c r="FL34" s="32"/>
      <c r="FM34" s="32"/>
      <c r="FN34" s="32"/>
      <c r="FO34" s="32"/>
      <c r="FP34" s="32"/>
      <c r="FQ34" s="32"/>
      <c r="FR34" s="32"/>
      <c r="FS34" s="32"/>
      <c r="FT34" s="32"/>
      <c r="FU34" s="32"/>
      <c r="FV34" s="32"/>
      <c r="FW34" s="32"/>
      <c r="FX34" s="32"/>
      <c r="FY34" s="32"/>
      <c r="FZ34" s="32"/>
      <c r="GA34" s="32"/>
      <c r="GB34" s="32"/>
      <c r="GC34" s="32"/>
      <c r="GD34" s="32"/>
      <c r="GE34" s="32"/>
      <c r="GF34" s="32"/>
      <c r="GG34" s="32"/>
      <c r="GH34" s="32"/>
      <c r="GI34" s="32"/>
      <c r="GJ34" s="32"/>
      <c r="GK34" s="32"/>
      <c r="GL34" s="32"/>
      <c r="GM34" s="32"/>
      <c r="GN34" s="32"/>
      <c r="GO34" s="32"/>
      <c r="GP34" s="32"/>
      <c r="GQ34" s="32"/>
      <c r="GR34" s="32"/>
      <c r="GS34" s="32"/>
      <c r="GT34" s="32"/>
      <c r="GU34" s="32"/>
      <c r="GV34" s="32"/>
      <c r="GW34" s="32"/>
      <c r="GX34" s="32"/>
      <c r="GY34" s="32"/>
      <c r="GZ34" s="32"/>
      <c r="HA34" s="32"/>
      <c r="HB34" s="32"/>
      <c r="HC34" s="32"/>
      <c r="HD34" s="32"/>
      <c r="HE34" s="32"/>
      <c r="HF34" s="32"/>
      <c r="HG34" s="32"/>
      <c r="HH34" s="32"/>
      <c r="HI34" s="32"/>
      <c r="HJ34" s="32"/>
      <c r="HK34" s="32"/>
      <c r="HL34" s="32"/>
      <c r="HM34" s="32"/>
      <c r="HN34" s="32"/>
      <c r="HO34" s="32"/>
      <c r="HP34" s="32"/>
      <c r="HQ34" s="32"/>
      <c r="HR34" s="32"/>
      <c r="HS34" s="32"/>
      <c r="HT34" s="32"/>
      <c r="HU34" s="32"/>
      <c r="HV34" s="32"/>
      <c r="HW34" s="32"/>
      <c r="HX34" s="32"/>
      <c r="HY34" s="32"/>
      <c r="HZ34" s="32"/>
      <c r="IA34" s="32"/>
      <c r="IB34" s="32"/>
      <c r="IC34" s="32"/>
      <c r="ID34" s="32"/>
      <c r="IE34" s="32"/>
      <c r="IF34" s="32"/>
      <c r="IG34" s="32"/>
      <c r="IH34" s="32"/>
      <c r="II34" s="32"/>
      <c r="IJ34" s="32"/>
      <c r="IK34" s="32"/>
      <c r="IL34" s="32"/>
      <c r="IM34" s="32"/>
    </row>
    <row r="35" customHeight="1" spans="1:247">
      <c r="A35" s="32"/>
      <c r="B35" s="32"/>
      <c r="C35" s="32"/>
      <c r="D35" s="32"/>
      <c r="E35"/>
      <c r="F35" s="32"/>
      <c r="G35" s="32"/>
      <c r="H35"/>
      <c r="I35"/>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c r="EN35" s="32"/>
      <c r="EO35" s="32"/>
      <c r="EP35" s="32"/>
      <c r="EQ35" s="32"/>
      <c r="ER35" s="32"/>
      <c r="ES35" s="32"/>
      <c r="ET35" s="32"/>
      <c r="EU35" s="32"/>
      <c r="EV35" s="32"/>
      <c r="EW35" s="32"/>
      <c r="EX35" s="32"/>
      <c r="EY35" s="32"/>
      <c r="EZ35" s="32"/>
      <c r="FA35" s="32"/>
      <c r="FB35" s="32"/>
      <c r="FC35" s="32"/>
      <c r="FD35" s="32"/>
      <c r="FE35" s="32"/>
      <c r="FF35" s="32"/>
      <c r="FG35" s="32"/>
      <c r="FH35" s="32"/>
      <c r="FI35" s="32"/>
      <c r="FJ35" s="32"/>
      <c r="FK35" s="32"/>
      <c r="FL35" s="32"/>
      <c r="FM35" s="32"/>
      <c r="FN35" s="32"/>
      <c r="FO35" s="32"/>
      <c r="FP35" s="32"/>
      <c r="FQ35" s="32"/>
      <c r="FR35" s="32"/>
      <c r="FS35" s="32"/>
      <c r="FT35" s="32"/>
      <c r="FU35" s="32"/>
      <c r="FV35" s="32"/>
      <c r="FW35" s="32"/>
      <c r="FX35" s="32"/>
      <c r="FY35" s="32"/>
      <c r="FZ35" s="32"/>
      <c r="GA35" s="32"/>
      <c r="GB35" s="32"/>
      <c r="GC35" s="32"/>
      <c r="GD35" s="32"/>
      <c r="GE35" s="32"/>
      <c r="GF35" s="32"/>
      <c r="GG35" s="32"/>
      <c r="GH35" s="32"/>
      <c r="GI35" s="32"/>
      <c r="GJ35" s="32"/>
      <c r="GK35" s="32"/>
      <c r="GL35" s="32"/>
      <c r="GM35" s="32"/>
      <c r="GN35" s="32"/>
      <c r="GO35" s="32"/>
      <c r="GP35" s="32"/>
      <c r="GQ35" s="32"/>
      <c r="GR35" s="32"/>
      <c r="GS35" s="32"/>
      <c r="GT35" s="32"/>
      <c r="GU35" s="32"/>
      <c r="GV35" s="32"/>
      <c r="GW35" s="32"/>
      <c r="GX35" s="32"/>
      <c r="GY35" s="32"/>
      <c r="GZ35" s="32"/>
      <c r="HA35" s="32"/>
      <c r="HB35" s="32"/>
      <c r="HC35" s="32"/>
      <c r="HD35" s="32"/>
      <c r="HE35" s="32"/>
      <c r="HF35" s="32"/>
      <c r="HG35" s="32"/>
      <c r="HH35" s="32"/>
      <c r="HI35" s="32"/>
      <c r="HJ35" s="32"/>
      <c r="HK35" s="32"/>
      <c r="HL35" s="32"/>
      <c r="HM35" s="32"/>
      <c r="HN35" s="32"/>
      <c r="HO35" s="32"/>
      <c r="HP35" s="32"/>
      <c r="HQ35" s="32"/>
      <c r="HR35" s="32"/>
      <c r="HS35" s="32"/>
      <c r="HT35" s="32"/>
      <c r="HU35" s="32"/>
      <c r="HV35" s="32"/>
      <c r="HW35" s="32"/>
      <c r="HX35" s="32"/>
      <c r="HY35" s="32"/>
      <c r="HZ35" s="32"/>
      <c r="IA35" s="32"/>
      <c r="IB35" s="32"/>
      <c r="IC35" s="32"/>
      <c r="ID35" s="32"/>
      <c r="IE35" s="32"/>
      <c r="IF35" s="32"/>
      <c r="IG35" s="32"/>
      <c r="IH35" s="32"/>
      <c r="II35" s="32"/>
      <c r="IJ35" s="32"/>
      <c r="IK35" s="32"/>
      <c r="IL35" s="32"/>
      <c r="IM35" s="32"/>
    </row>
    <row r="36" customHeight="1" spans="1:247">
      <c r="A36" s="32"/>
      <c r="B36" s="32"/>
      <c r="C36" s="32"/>
      <c r="D36" s="32"/>
      <c r="E36"/>
      <c r="F36" s="32"/>
      <c r="G36" s="32"/>
      <c r="H36"/>
      <c r="I36"/>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32"/>
      <c r="EZ36" s="32"/>
      <c r="FA36" s="32"/>
      <c r="FB36" s="32"/>
      <c r="FC36" s="32"/>
      <c r="FD36" s="32"/>
      <c r="FE36" s="32"/>
      <c r="FF36" s="32"/>
      <c r="FG36" s="32"/>
      <c r="FH36" s="32"/>
      <c r="FI36" s="32"/>
      <c r="FJ36" s="32"/>
      <c r="FK36" s="32"/>
      <c r="FL36" s="32"/>
      <c r="FM36" s="32"/>
      <c r="FN36" s="32"/>
      <c r="FO36" s="32"/>
      <c r="FP36" s="32"/>
      <c r="FQ36" s="32"/>
      <c r="FR36" s="32"/>
      <c r="FS36" s="32"/>
      <c r="FT36" s="32"/>
      <c r="FU36" s="32"/>
      <c r="FV36" s="32"/>
      <c r="FW36" s="32"/>
      <c r="FX36" s="32"/>
      <c r="FY36" s="32"/>
      <c r="FZ36" s="32"/>
      <c r="GA36" s="32"/>
      <c r="GB36" s="32"/>
      <c r="GC36" s="32"/>
      <c r="GD36" s="32"/>
      <c r="GE36" s="32"/>
      <c r="GF36" s="32"/>
      <c r="GG36" s="32"/>
      <c r="GH36" s="32"/>
      <c r="GI36" s="32"/>
      <c r="GJ36" s="32"/>
      <c r="GK36" s="32"/>
      <c r="GL36" s="32"/>
      <c r="GM36" s="32"/>
      <c r="GN36" s="32"/>
      <c r="GO36" s="32"/>
      <c r="GP36" s="32"/>
      <c r="GQ36" s="32"/>
      <c r="GR36" s="32"/>
      <c r="GS36" s="32"/>
      <c r="GT36" s="32"/>
      <c r="GU36" s="32"/>
      <c r="GV36" s="32"/>
      <c r="GW36" s="32"/>
      <c r="GX36" s="32"/>
      <c r="GY36" s="32"/>
      <c r="GZ36" s="32"/>
      <c r="HA36" s="32"/>
      <c r="HB36" s="32"/>
      <c r="HC36" s="32"/>
      <c r="HD36" s="32"/>
      <c r="HE36" s="32"/>
      <c r="HF36" s="32"/>
      <c r="HG36" s="32"/>
      <c r="HH36" s="32"/>
      <c r="HI36" s="32"/>
      <c r="HJ36" s="32"/>
      <c r="HK36" s="32"/>
      <c r="HL36" s="32"/>
      <c r="HM36" s="32"/>
      <c r="HN36" s="32"/>
      <c r="HO36" s="32"/>
      <c r="HP36" s="32"/>
      <c r="HQ36" s="32"/>
      <c r="HR36" s="32"/>
      <c r="HS36" s="32"/>
      <c r="HT36" s="32"/>
      <c r="HU36" s="32"/>
      <c r="HV36" s="32"/>
      <c r="HW36" s="32"/>
      <c r="HX36" s="32"/>
      <c r="HY36" s="32"/>
      <c r="HZ36" s="32"/>
      <c r="IA36" s="32"/>
      <c r="IB36" s="32"/>
      <c r="IC36" s="32"/>
      <c r="ID36" s="32"/>
      <c r="IE36" s="32"/>
      <c r="IF36" s="32"/>
      <c r="IG36" s="32"/>
      <c r="IH36" s="32"/>
      <c r="II36" s="32"/>
      <c r="IJ36" s="32"/>
      <c r="IK36" s="32"/>
      <c r="IL36" s="32"/>
      <c r="IM36" s="32"/>
    </row>
    <row r="37" customHeight="1" spans="1:247">
      <c r="A37" s="32"/>
      <c r="B37" s="32"/>
      <c r="C37" s="32"/>
      <c r="D37" s="32"/>
      <c r="E37"/>
      <c r="F37" s="32"/>
      <c r="G37" s="32"/>
      <c r="H37"/>
      <c r="I37"/>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c r="EN37" s="32"/>
      <c r="EO37" s="32"/>
      <c r="EP37" s="32"/>
      <c r="EQ37" s="32"/>
      <c r="ER37" s="32"/>
      <c r="ES37" s="32"/>
      <c r="ET37" s="32"/>
      <c r="EU37" s="32"/>
      <c r="EV37" s="32"/>
      <c r="EW37" s="32"/>
      <c r="EX37" s="32"/>
      <c r="EY37" s="32"/>
      <c r="EZ37" s="32"/>
      <c r="FA37" s="32"/>
      <c r="FB37" s="32"/>
      <c r="FC37" s="32"/>
      <c r="FD37" s="32"/>
      <c r="FE37" s="32"/>
      <c r="FF37" s="32"/>
      <c r="FG37" s="32"/>
      <c r="FH37" s="32"/>
      <c r="FI37" s="32"/>
      <c r="FJ37" s="32"/>
      <c r="FK37" s="32"/>
      <c r="FL37" s="32"/>
      <c r="FM37" s="32"/>
      <c r="FN37" s="32"/>
      <c r="FO37" s="32"/>
      <c r="FP37" s="32"/>
      <c r="FQ37" s="32"/>
      <c r="FR37" s="32"/>
      <c r="FS37" s="32"/>
      <c r="FT37" s="32"/>
      <c r="FU37" s="32"/>
      <c r="FV37" s="32"/>
      <c r="FW37" s="32"/>
      <c r="FX37" s="32"/>
      <c r="FY37" s="32"/>
      <c r="FZ37" s="32"/>
      <c r="GA37" s="32"/>
      <c r="GB37" s="32"/>
      <c r="GC37" s="32"/>
      <c r="GD37" s="32"/>
      <c r="GE37" s="32"/>
      <c r="GF37" s="32"/>
      <c r="GG37" s="32"/>
      <c r="GH37" s="32"/>
      <c r="GI37" s="32"/>
      <c r="GJ37" s="32"/>
      <c r="GK37" s="32"/>
      <c r="GL37" s="32"/>
      <c r="GM37" s="32"/>
      <c r="GN37" s="32"/>
      <c r="GO37" s="32"/>
      <c r="GP37" s="32"/>
      <c r="GQ37" s="32"/>
      <c r="GR37" s="32"/>
      <c r="GS37" s="32"/>
      <c r="GT37" s="32"/>
      <c r="GU37" s="32"/>
      <c r="GV37" s="32"/>
      <c r="GW37" s="32"/>
      <c r="GX37" s="32"/>
      <c r="GY37" s="32"/>
      <c r="GZ37" s="32"/>
      <c r="HA37" s="32"/>
      <c r="HB37" s="32"/>
      <c r="HC37" s="32"/>
      <c r="HD37" s="32"/>
      <c r="HE37" s="32"/>
      <c r="HF37" s="32"/>
      <c r="HG37" s="32"/>
      <c r="HH37" s="32"/>
      <c r="HI37" s="32"/>
      <c r="HJ37" s="32"/>
      <c r="HK37" s="32"/>
      <c r="HL37" s="32"/>
      <c r="HM37" s="32"/>
      <c r="HN37" s="32"/>
      <c r="HO37" s="32"/>
      <c r="HP37" s="32"/>
      <c r="HQ37" s="32"/>
      <c r="HR37" s="32"/>
      <c r="HS37" s="32"/>
      <c r="HT37" s="32"/>
      <c r="HU37" s="32"/>
      <c r="HV37" s="32"/>
      <c r="HW37" s="32"/>
      <c r="HX37" s="32"/>
      <c r="HY37" s="32"/>
      <c r="HZ37" s="32"/>
      <c r="IA37" s="32"/>
      <c r="IB37" s="32"/>
      <c r="IC37" s="32"/>
      <c r="ID37" s="32"/>
      <c r="IE37" s="32"/>
      <c r="IF37" s="32"/>
      <c r="IG37" s="32"/>
      <c r="IH37" s="32"/>
      <c r="II37" s="32"/>
      <c r="IJ37" s="32"/>
      <c r="IK37" s="32"/>
      <c r="IL37" s="32"/>
      <c r="IM37" s="32"/>
    </row>
    <row r="38" customHeight="1" spans="1:247">
      <c r="A38" s="32"/>
      <c r="B38" s="32"/>
      <c r="C38" s="32"/>
      <c r="D38" s="32"/>
      <c r="E38"/>
      <c r="F38" s="32"/>
      <c r="G38" s="32"/>
      <c r="H38"/>
      <c r="I38"/>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c r="EO38" s="32"/>
      <c r="EP38" s="32"/>
      <c r="EQ38" s="32"/>
      <c r="ER38" s="32"/>
      <c r="ES38" s="32"/>
      <c r="ET38" s="32"/>
      <c r="EU38" s="32"/>
      <c r="EV38" s="32"/>
      <c r="EW38" s="32"/>
      <c r="EX38" s="32"/>
      <c r="EY38" s="32"/>
      <c r="EZ38" s="32"/>
      <c r="FA38" s="32"/>
      <c r="FB38" s="32"/>
      <c r="FC38" s="32"/>
      <c r="FD38" s="32"/>
      <c r="FE38" s="32"/>
      <c r="FF38" s="32"/>
      <c r="FG38" s="32"/>
      <c r="FH38" s="32"/>
      <c r="FI38" s="32"/>
      <c r="FJ38" s="32"/>
      <c r="FK38" s="32"/>
      <c r="FL38" s="32"/>
      <c r="FM38" s="32"/>
      <c r="FN38" s="32"/>
      <c r="FO38" s="32"/>
      <c r="FP38" s="32"/>
      <c r="FQ38" s="32"/>
      <c r="FR38" s="32"/>
      <c r="FS38" s="32"/>
      <c r="FT38" s="32"/>
      <c r="FU38" s="32"/>
      <c r="FV38" s="32"/>
      <c r="FW38" s="32"/>
      <c r="FX38" s="32"/>
      <c r="FY38" s="32"/>
      <c r="FZ38" s="32"/>
      <c r="GA38" s="32"/>
      <c r="GB38" s="32"/>
      <c r="GC38" s="32"/>
      <c r="GD38" s="32"/>
      <c r="GE38" s="32"/>
      <c r="GF38" s="32"/>
      <c r="GG38" s="32"/>
      <c r="GH38" s="32"/>
      <c r="GI38" s="32"/>
      <c r="GJ38" s="32"/>
      <c r="GK38" s="32"/>
      <c r="GL38" s="32"/>
      <c r="GM38" s="32"/>
      <c r="GN38" s="32"/>
      <c r="GO38" s="32"/>
      <c r="GP38" s="32"/>
      <c r="GQ38" s="32"/>
      <c r="GR38" s="32"/>
      <c r="GS38" s="32"/>
      <c r="GT38" s="32"/>
      <c r="GU38" s="32"/>
      <c r="GV38" s="32"/>
      <c r="GW38" s="32"/>
      <c r="GX38" s="32"/>
      <c r="GY38" s="32"/>
      <c r="GZ38" s="32"/>
      <c r="HA38" s="32"/>
      <c r="HB38" s="32"/>
      <c r="HC38" s="32"/>
      <c r="HD38" s="32"/>
      <c r="HE38" s="32"/>
      <c r="HF38" s="32"/>
      <c r="HG38" s="32"/>
      <c r="HH38" s="32"/>
      <c r="HI38" s="32"/>
      <c r="HJ38" s="32"/>
      <c r="HK38" s="32"/>
      <c r="HL38" s="32"/>
      <c r="HM38" s="32"/>
      <c r="HN38" s="32"/>
      <c r="HO38" s="32"/>
      <c r="HP38" s="32"/>
      <c r="HQ38" s="32"/>
      <c r="HR38" s="32"/>
      <c r="HS38" s="32"/>
      <c r="HT38" s="32"/>
      <c r="HU38" s="32"/>
      <c r="HV38" s="32"/>
      <c r="HW38" s="32"/>
      <c r="HX38" s="32"/>
      <c r="HY38" s="32"/>
      <c r="HZ38" s="32"/>
      <c r="IA38" s="32"/>
      <c r="IB38" s="32"/>
      <c r="IC38" s="32"/>
      <c r="ID38" s="32"/>
      <c r="IE38" s="32"/>
      <c r="IF38" s="32"/>
      <c r="IG38" s="32"/>
      <c r="IH38" s="32"/>
      <c r="II38" s="32"/>
      <c r="IJ38" s="32"/>
      <c r="IK38" s="32"/>
      <c r="IL38" s="32"/>
      <c r="IM38" s="32"/>
    </row>
    <row r="39" customHeight="1" spans="1:247">
      <c r="A39" s="32"/>
      <c r="B39" s="32"/>
      <c r="C39" s="32"/>
      <c r="D39" s="32"/>
      <c r="E39"/>
      <c r="F39" s="32"/>
      <c r="G39" s="32"/>
      <c r="H39"/>
      <c r="I39"/>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c r="EO39" s="32"/>
      <c r="EP39" s="32"/>
      <c r="EQ39" s="32"/>
      <c r="ER39" s="32"/>
      <c r="ES39" s="32"/>
      <c r="ET39" s="32"/>
      <c r="EU39" s="32"/>
      <c r="EV39" s="32"/>
      <c r="EW39" s="32"/>
      <c r="EX39" s="32"/>
      <c r="EY39" s="32"/>
      <c r="EZ39" s="32"/>
      <c r="FA39" s="32"/>
      <c r="FB39" s="32"/>
      <c r="FC39" s="32"/>
      <c r="FD39" s="32"/>
      <c r="FE39" s="32"/>
      <c r="FF39" s="32"/>
      <c r="FG39" s="32"/>
      <c r="FH39" s="32"/>
      <c r="FI39" s="32"/>
      <c r="FJ39" s="32"/>
      <c r="FK39" s="32"/>
      <c r="FL39" s="32"/>
      <c r="FM39" s="32"/>
      <c r="FN39" s="32"/>
      <c r="FO39" s="32"/>
      <c r="FP39" s="32"/>
      <c r="FQ39" s="32"/>
      <c r="FR39" s="32"/>
      <c r="FS39" s="32"/>
      <c r="FT39" s="32"/>
      <c r="FU39" s="32"/>
      <c r="FV39" s="32"/>
      <c r="FW39" s="32"/>
      <c r="FX39" s="32"/>
      <c r="FY39" s="32"/>
      <c r="FZ39" s="32"/>
      <c r="GA39" s="32"/>
      <c r="GB39" s="32"/>
      <c r="GC39" s="32"/>
      <c r="GD39" s="32"/>
      <c r="GE39" s="32"/>
      <c r="GF39" s="32"/>
      <c r="GG39" s="32"/>
      <c r="GH39" s="32"/>
      <c r="GI39" s="32"/>
      <c r="GJ39" s="32"/>
      <c r="GK39" s="32"/>
      <c r="GL39" s="32"/>
      <c r="GM39" s="32"/>
      <c r="GN39" s="32"/>
      <c r="GO39" s="32"/>
      <c r="GP39" s="32"/>
      <c r="GQ39" s="32"/>
      <c r="GR39" s="32"/>
      <c r="GS39" s="32"/>
      <c r="GT39" s="32"/>
      <c r="GU39" s="32"/>
      <c r="GV39" s="32"/>
      <c r="GW39" s="32"/>
      <c r="GX39" s="32"/>
      <c r="GY39" s="32"/>
      <c r="GZ39" s="32"/>
      <c r="HA39" s="32"/>
      <c r="HB39" s="32"/>
      <c r="HC39" s="32"/>
      <c r="HD39" s="32"/>
      <c r="HE39" s="32"/>
      <c r="HF39" s="32"/>
      <c r="HG39" s="32"/>
      <c r="HH39" s="32"/>
      <c r="HI39" s="32"/>
      <c r="HJ39" s="32"/>
      <c r="HK39" s="32"/>
      <c r="HL39" s="32"/>
      <c r="HM39" s="32"/>
      <c r="HN39" s="32"/>
      <c r="HO39" s="32"/>
      <c r="HP39" s="32"/>
      <c r="HQ39" s="32"/>
      <c r="HR39" s="32"/>
      <c r="HS39" s="32"/>
      <c r="HT39" s="32"/>
      <c r="HU39" s="32"/>
      <c r="HV39" s="32"/>
      <c r="HW39" s="32"/>
      <c r="HX39" s="32"/>
      <c r="HY39" s="32"/>
      <c r="HZ39" s="32"/>
      <c r="IA39" s="32"/>
      <c r="IB39" s="32"/>
      <c r="IC39" s="32"/>
      <c r="ID39" s="32"/>
      <c r="IE39" s="32"/>
      <c r="IF39" s="32"/>
      <c r="IG39" s="32"/>
      <c r="IH39" s="32"/>
      <c r="II39" s="32"/>
      <c r="IJ39" s="32"/>
      <c r="IK39" s="32"/>
      <c r="IL39" s="32"/>
      <c r="IM39" s="32"/>
    </row>
    <row r="40" customHeight="1" spans="1:247">
      <c r="A40" s="32"/>
      <c r="B40" s="32"/>
      <c r="C40" s="32"/>
      <c r="D40" s="32"/>
      <c r="E40"/>
      <c r="F40" s="32"/>
      <c r="G40" s="32"/>
      <c r="H40"/>
      <c r="I40"/>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c r="FN40" s="32"/>
      <c r="FO40" s="32"/>
      <c r="FP40" s="32"/>
      <c r="FQ40" s="32"/>
      <c r="FR40" s="32"/>
      <c r="FS40" s="32"/>
      <c r="FT40" s="32"/>
      <c r="FU40" s="32"/>
      <c r="FV40" s="32"/>
      <c r="FW40" s="32"/>
      <c r="FX40" s="32"/>
      <c r="FY40" s="32"/>
      <c r="FZ40" s="32"/>
      <c r="GA40" s="32"/>
      <c r="GB40" s="32"/>
      <c r="GC40" s="32"/>
      <c r="GD40" s="32"/>
      <c r="GE40" s="32"/>
      <c r="GF40" s="32"/>
      <c r="GG40" s="32"/>
      <c r="GH40" s="32"/>
      <c r="GI40" s="32"/>
      <c r="GJ40" s="32"/>
      <c r="GK40" s="32"/>
      <c r="GL40" s="32"/>
      <c r="GM40" s="32"/>
      <c r="GN40" s="32"/>
      <c r="GO40" s="32"/>
      <c r="GP40" s="32"/>
      <c r="GQ40" s="32"/>
      <c r="GR40" s="32"/>
      <c r="GS40" s="32"/>
      <c r="GT40" s="32"/>
      <c r="GU40" s="32"/>
      <c r="GV40" s="32"/>
      <c r="GW40" s="32"/>
      <c r="GX40" s="32"/>
      <c r="GY40" s="32"/>
      <c r="GZ40" s="32"/>
      <c r="HA40" s="32"/>
      <c r="HB40" s="32"/>
      <c r="HC40" s="32"/>
      <c r="HD40" s="32"/>
      <c r="HE40" s="32"/>
      <c r="HF40" s="32"/>
      <c r="HG40" s="32"/>
      <c r="HH40" s="32"/>
      <c r="HI40" s="32"/>
      <c r="HJ40" s="32"/>
      <c r="HK40" s="32"/>
      <c r="HL40" s="32"/>
      <c r="HM40" s="32"/>
      <c r="HN40" s="32"/>
      <c r="HO40" s="32"/>
      <c r="HP40" s="32"/>
      <c r="HQ40" s="32"/>
      <c r="HR40" s="32"/>
      <c r="HS40" s="32"/>
      <c r="HT40" s="32"/>
      <c r="HU40" s="32"/>
      <c r="HV40" s="32"/>
      <c r="HW40" s="32"/>
      <c r="HX40" s="32"/>
      <c r="HY40" s="32"/>
      <c r="HZ40" s="32"/>
      <c r="IA40" s="32"/>
      <c r="IB40" s="32"/>
      <c r="IC40" s="32"/>
      <c r="ID40" s="32"/>
      <c r="IE40" s="32"/>
      <c r="IF40" s="32"/>
      <c r="IG40" s="32"/>
      <c r="IH40" s="32"/>
      <c r="II40" s="32"/>
      <c r="IJ40" s="32"/>
      <c r="IK40" s="32"/>
      <c r="IL40" s="32"/>
      <c r="IM40" s="32"/>
    </row>
    <row r="41" customHeight="1" spans="1:247">
      <c r="A41" s="32"/>
      <c r="B41" s="32"/>
      <c r="C41" s="32"/>
      <c r="D41" s="32"/>
      <c r="E41"/>
      <c r="F41" s="32"/>
      <c r="G41" s="32"/>
      <c r="H41"/>
      <c r="I41"/>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32"/>
      <c r="FG41" s="32"/>
      <c r="FH41" s="32"/>
      <c r="FI41" s="32"/>
      <c r="FJ41" s="32"/>
      <c r="FK41" s="32"/>
      <c r="FL41" s="32"/>
      <c r="FM41" s="32"/>
      <c r="FN41" s="32"/>
      <c r="FO41" s="32"/>
      <c r="FP41" s="32"/>
      <c r="FQ41" s="32"/>
      <c r="FR41" s="32"/>
      <c r="FS41" s="32"/>
      <c r="FT41" s="32"/>
      <c r="FU41" s="32"/>
      <c r="FV41" s="32"/>
      <c r="FW41" s="32"/>
      <c r="FX41" s="32"/>
      <c r="FY41" s="32"/>
      <c r="FZ41" s="32"/>
      <c r="GA41" s="32"/>
      <c r="GB41" s="32"/>
      <c r="GC41" s="32"/>
      <c r="GD41" s="32"/>
      <c r="GE41" s="32"/>
      <c r="GF41" s="32"/>
      <c r="GG41" s="32"/>
      <c r="GH41" s="32"/>
      <c r="GI41" s="32"/>
      <c r="GJ41" s="32"/>
      <c r="GK41" s="32"/>
      <c r="GL41" s="32"/>
      <c r="GM41" s="32"/>
      <c r="GN41" s="32"/>
      <c r="GO41" s="32"/>
      <c r="GP41" s="32"/>
      <c r="GQ41" s="32"/>
      <c r="GR41" s="32"/>
      <c r="GS41" s="32"/>
      <c r="GT41" s="32"/>
      <c r="GU41" s="32"/>
      <c r="GV41" s="32"/>
      <c r="GW41" s="32"/>
      <c r="GX41" s="32"/>
      <c r="GY41" s="32"/>
      <c r="GZ41" s="32"/>
      <c r="HA41" s="32"/>
      <c r="HB41" s="32"/>
      <c r="HC41" s="32"/>
      <c r="HD41" s="32"/>
      <c r="HE41" s="32"/>
      <c r="HF41" s="32"/>
      <c r="HG41" s="32"/>
      <c r="HH41" s="32"/>
      <c r="HI41" s="32"/>
      <c r="HJ41" s="32"/>
      <c r="HK41" s="32"/>
      <c r="HL41" s="32"/>
      <c r="HM41" s="32"/>
      <c r="HN41" s="32"/>
      <c r="HO41" s="32"/>
      <c r="HP41" s="32"/>
      <c r="HQ41" s="32"/>
      <c r="HR41" s="32"/>
      <c r="HS41" s="32"/>
      <c r="HT41" s="32"/>
      <c r="HU41" s="32"/>
      <c r="HV41" s="32"/>
      <c r="HW41" s="32"/>
      <c r="HX41" s="32"/>
      <c r="HY41" s="32"/>
      <c r="HZ41" s="32"/>
      <c r="IA41" s="32"/>
      <c r="IB41" s="32"/>
      <c r="IC41" s="32"/>
      <c r="ID41" s="32"/>
      <c r="IE41" s="32"/>
      <c r="IF41" s="32"/>
      <c r="IG41" s="32"/>
      <c r="IH41" s="32"/>
      <c r="II41" s="32"/>
      <c r="IJ41" s="32"/>
      <c r="IK41" s="32"/>
      <c r="IL41" s="32"/>
      <c r="IM41" s="32"/>
    </row>
    <row r="42" customHeight="1" spans="1:247">
      <c r="A42" s="32"/>
      <c r="B42" s="32"/>
      <c r="C42" s="32"/>
      <c r="D42" s="32"/>
      <c r="E42"/>
      <c r="F42" s="32"/>
      <c r="G42" s="32"/>
      <c r="H42"/>
      <c r="I4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c r="EO42" s="32"/>
      <c r="EP42" s="32"/>
      <c r="EQ42" s="32"/>
      <c r="ER42" s="32"/>
      <c r="ES42" s="32"/>
      <c r="ET42" s="32"/>
      <c r="EU42" s="32"/>
      <c r="EV42" s="32"/>
      <c r="EW42" s="32"/>
      <c r="EX42" s="32"/>
      <c r="EY42" s="32"/>
      <c r="EZ42" s="32"/>
      <c r="FA42" s="32"/>
      <c r="FB42" s="32"/>
      <c r="FC42" s="32"/>
      <c r="FD42" s="32"/>
      <c r="FE42" s="32"/>
      <c r="FF42" s="32"/>
      <c r="FG42" s="32"/>
      <c r="FH42" s="32"/>
      <c r="FI42" s="32"/>
      <c r="FJ42" s="32"/>
      <c r="FK42" s="32"/>
      <c r="FL42" s="32"/>
      <c r="FM42" s="32"/>
      <c r="FN42" s="32"/>
      <c r="FO42" s="32"/>
      <c r="FP42" s="32"/>
      <c r="FQ42" s="32"/>
      <c r="FR42" s="32"/>
      <c r="FS42" s="32"/>
      <c r="FT42" s="32"/>
      <c r="FU42" s="32"/>
      <c r="FV42" s="32"/>
      <c r="FW42" s="32"/>
      <c r="FX42" s="32"/>
      <c r="FY42" s="32"/>
      <c r="FZ42" s="32"/>
      <c r="GA42" s="32"/>
      <c r="GB42" s="32"/>
      <c r="GC42" s="32"/>
      <c r="GD42" s="32"/>
      <c r="GE42" s="32"/>
      <c r="GF42" s="32"/>
      <c r="GG42" s="32"/>
      <c r="GH42" s="32"/>
      <c r="GI42" s="32"/>
      <c r="GJ42" s="32"/>
      <c r="GK42" s="32"/>
      <c r="GL42" s="32"/>
      <c r="GM42" s="32"/>
      <c r="GN42" s="32"/>
      <c r="GO42" s="32"/>
      <c r="GP42" s="32"/>
      <c r="GQ42" s="32"/>
      <c r="GR42" s="32"/>
      <c r="GS42" s="32"/>
      <c r="GT42" s="32"/>
      <c r="GU42" s="32"/>
      <c r="GV42" s="32"/>
      <c r="GW42" s="32"/>
      <c r="GX42" s="32"/>
      <c r="GY42" s="32"/>
      <c r="GZ42" s="32"/>
      <c r="HA42" s="32"/>
      <c r="HB42" s="32"/>
      <c r="HC42" s="32"/>
      <c r="HD42" s="32"/>
      <c r="HE42" s="32"/>
      <c r="HF42" s="32"/>
      <c r="HG42" s="32"/>
      <c r="HH42" s="32"/>
      <c r="HI42" s="32"/>
      <c r="HJ42" s="32"/>
      <c r="HK42" s="32"/>
      <c r="HL42" s="32"/>
      <c r="HM42" s="32"/>
      <c r="HN42" s="32"/>
      <c r="HO42" s="32"/>
      <c r="HP42" s="32"/>
      <c r="HQ42" s="32"/>
      <c r="HR42" s="32"/>
      <c r="HS42" s="32"/>
      <c r="HT42" s="32"/>
      <c r="HU42" s="32"/>
      <c r="HV42" s="32"/>
      <c r="HW42" s="32"/>
      <c r="HX42" s="32"/>
      <c r="HY42" s="32"/>
      <c r="HZ42" s="32"/>
      <c r="IA42" s="32"/>
      <c r="IB42" s="32"/>
      <c r="IC42" s="32"/>
      <c r="ID42" s="32"/>
      <c r="IE42" s="32"/>
      <c r="IF42" s="32"/>
      <c r="IG42" s="32"/>
      <c r="IH42" s="32"/>
      <c r="II42" s="32"/>
      <c r="IJ42" s="32"/>
      <c r="IK42" s="32"/>
      <c r="IL42" s="32"/>
      <c r="IM42" s="32"/>
    </row>
    <row r="43" customHeight="1" spans="1:247">
      <c r="A43" s="32"/>
      <c r="B43" s="32"/>
      <c r="C43" s="32"/>
      <c r="D43" s="32"/>
      <c r="E43"/>
      <c r="F43" s="32"/>
      <c r="G43" s="32"/>
      <c r="H43"/>
      <c r="I43"/>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2"/>
      <c r="FG43" s="32"/>
      <c r="FH43" s="32"/>
      <c r="FI43" s="32"/>
      <c r="FJ43" s="32"/>
      <c r="FK43" s="32"/>
      <c r="FL43" s="32"/>
      <c r="FM43" s="32"/>
      <c r="FN43" s="32"/>
      <c r="FO43" s="32"/>
      <c r="FP43" s="32"/>
      <c r="FQ43" s="32"/>
      <c r="FR43" s="32"/>
      <c r="FS43" s="32"/>
      <c r="FT43" s="32"/>
      <c r="FU43" s="32"/>
      <c r="FV43" s="32"/>
      <c r="FW43" s="32"/>
      <c r="FX43" s="32"/>
      <c r="FY43" s="32"/>
      <c r="FZ43" s="32"/>
      <c r="GA43" s="32"/>
      <c r="GB43" s="32"/>
      <c r="GC43" s="32"/>
      <c r="GD43" s="32"/>
      <c r="GE43" s="32"/>
      <c r="GF43" s="32"/>
      <c r="GG43" s="32"/>
      <c r="GH43" s="32"/>
      <c r="GI43" s="32"/>
      <c r="GJ43" s="32"/>
      <c r="GK43" s="32"/>
      <c r="GL43" s="32"/>
      <c r="GM43" s="32"/>
      <c r="GN43" s="32"/>
      <c r="GO43" s="32"/>
      <c r="GP43" s="32"/>
      <c r="GQ43" s="32"/>
      <c r="GR43" s="32"/>
      <c r="GS43" s="32"/>
      <c r="GT43" s="32"/>
      <c r="GU43" s="32"/>
      <c r="GV43" s="32"/>
      <c r="GW43" s="32"/>
      <c r="GX43" s="32"/>
      <c r="GY43" s="32"/>
      <c r="GZ43" s="32"/>
      <c r="HA43" s="32"/>
      <c r="HB43" s="32"/>
      <c r="HC43" s="32"/>
      <c r="HD43" s="32"/>
      <c r="HE43" s="32"/>
      <c r="HF43" s="32"/>
      <c r="HG43" s="32"/>
      <c r="HH43" s="32"/>
      <c r="HI43" s="32"/>
      <c r="HJ43" s="32"/>
      <c r="HK43" s="32"/>
      <c r="HL43" s="32"/>
      <c r="HM43" s="32"/>
      <c r="HN43" s="32"/>
      <c r="HO43" s="32"/>
      <c r="HP43" s="32"/>
      <c r="HQ43" s="32"/>
      <c r="HR43" s="32"/>
      <c r="HS43" s="32"/>
      <c r="HT43" s="32"/>
      <c r="HU43" s="32"/>
      <c r="HV43" s="32"/>
      <c r="HW43" s="32"/>
      <c r="HX43" s="32"/>
      <c r="HY43" s="32"/>
      <c r="HZ43" s="32"/>
      <c r="IA43" s="32"/>
      <c r="IB43" s="32"/>
      <c r="IC43" s="32"/>
      <c r="ID43" s="32"/>
      <c r="IE43" s="32"/>
      <c r="IF43" s="32"/>
      <c r="IG43" s="32"/>
      <c r="IH43" s="32"/>
      <c r="II43" s="32"/>
      <c r="IJ43" s="32"/>
      <c r="IK43" s="32"/>
      <c r="IL43" s="32"/>
      <c r="IM43" s="32"/>
    </row>
    <row r="44" customHeight="1" spans="1:247">
      <c r="A44" s="32"/>
      <c r="B44"/>
      <c r="C44"/>
      <c r="D44"/>
      <c r="E44"/>
      <c r="F44"/>
      <c r="G44"/>
      <c r="H44"/>
      <c r="I44"/>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c r="EO44" s="32"/>
      <c r="EP44" s="32"/>
      <c r="EQ44" s="32"/>
      <c r="ER44" s="32"/>
      <c r="ES44" s="32"/>
      <c r="ET44" s="32"/>
      <c r="EU44" s="32"/>
      <c r="EV44" s="32"/>
      <c r="EW44" s="32"/>
      <c r="EX44" s="32"/>
      <c r="EY44" s="32"/>
      <c r="EZ44" s="32"/>
      <c r="FA44" s="32"/>
      <c r="FB44" s="32"/>
      <c r="FC44" s="32"/>
      <c r="FD44" s="32"/>
      <c r="FE44" s="32"/>
      <c r="FF44" s="32"/>
      <c r="FG44" s="32"/>
      <c r="FH44" s="32"/>
      <c r="FI44" s="32"/>
      <c r="FJ44" s="32"/>
      <c r="FK44" s="32"/>
      <c r="FL44" s="32"/>
      <c r="FM44" s="32"/>
      <c r="FN44" s="32"/>
      <c r="FO44" s="32"/>
      <c r="FP44" s="32"/>
      <c r="FQ44" s="32"/>
      <c r="FR44" s="32"/>
      <c r="FS44" s="32"/>
      <c r="FT44" s="32"/>
      <c r="FU44" s="32"/>
      <c r="FV44" s="32"/>
      <c r="FW44" s="32"/>
      <c r="FX44" s="32"/>
      <c r="FY44" s="32"/>
      <c r="FZ44" s="32"/>
      <c r="GA44" s="32"/>
      <c r="GB44" s="32"/>
      <c r="GC44" s="32"/>
      <c r="GD44" s="32"/>
      <c r="GE44" s="32"/>
      <c r="GF44" s="32"/>
      <c r="GG44" s="32"/>
      <c r="GH44" s="32"/>
      <c r="GI44" s="32"/>
      <c r="GJ44" s="32"/>
      <c r="GK44" s="32"/>
      <c r="GL44" s="32"/>
      <c r="GM44" s="32"/>
      <c r="GN44" s="32"/>
      <c r="GO44" s="32"/>
      <c r="GP44" s="32"/>
      <c r="GQ44" s="32"/>
      <c r="GR44" s="32"/>
      <c r="GS44" s="32"/>
      <c r="GT44" s="32"/>
      <c r="GU44" s="32"/>
      <c r="GV44" s="32"/>
      <c r="GW44" s="32"/>
      <c r="GX44" s="32"/>
      <c r="GY44" s="32"/>
      <c r="GZ44" s="32"/>
      <c r="HA44" s="32"/>
      <c r="HB44" s="32"/>
      <c r="HC44" s="32"/>
      <c r="HD44" s="32"/>
      <c r="HE44" s="32"/>
      <c r="HF44" s="32"/>
      <c r="HG44" s="32"/>
      <c r="HH44" s="32"/>
      <c r="HI44" s="32"/>
      <c r="HJ44" s="32"/>
      <c r="HK44" s="32"/>
      <c r="HL44" s="32"/>
      <c r="HM44" s="32"/>
      <c r="HN44" s="32"/>
      <c r="HO44" s="32"/>
      <c r="HP44" s="32"/>
      <c r="HQ44" s="32"/>
      <c r="HR44" s="32"/>
      <c r="HS44" s="32"/>
      <c r="HT44" s="32"/>
      <c r="HU44" s="32"/>
      <c r="HV44" s="32"/>
      <c r="HW44" s="32"/>
      <c r="HX44" s="32"/>
      <c r="HY44" s="32"/>
      <c r="HZ44" s="32"/>
      <c r="IA44" s="32"/>
      <c r="IB44" s="32"/>
      <c r="IC44" s="32"/>
      <c r="ID44" s="32"/>
      <c r="IE44" s="32"/>
      <c r="IF44" s="32"/>
      <c r="IG44" s="32"/>
      <c r="IH44" s="32"/>
      <c r="II44" s="32"/>
      <c r="IJ44" s="32"/>
      <c r="IK44" s="32"/>
      <c r="IL44" s="32"/>
      <c r="IM44" s="32"/>
    </row>
    <row r="45" customHeight="1" spans="1:247">
      <c r="A45" s="32"/>
      <c r="B45"/>
      <c r="C45"/>
      <c r="D45"/>
      <c r="E45"/>
      <c r="F45"/>
      <c r="G45"/>
      <c r="H45"/>
      <c r="I45"/>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c r="HE45" s="32"/>
      <c r="HF45" s="32"/>
      <c r="HG45" s="32"/>
      <c r="HH45" s="32"/>
      <c r="HI45" s="32"/>
      <c r="HJ45" s="32"/>
      <c r="HK45" s="32"/>
      <c r="HL45" s="32"/>
      <c r="HM45" s="32"/>
      <c r="HN45" s="32"/>
      <c r="HO45" s="32"/>
      <c r="HP45" s="32"/>
      <c r="HQ45" s="32"/>
      <c r="HR45" s="32"/>
      <c r="HS45" s="32"/>
      <c r="HT45" s="32"/>
      <c r="HU45" s="32"/>
      <c r="HV45" s="32"/>
      <c r="HW45" s="32"/>
      <c r="HX45" s="32"/>
      <c r="HY45" s="32"/>
      <c r="HZ45" s="32"/>
      <c r="IA45" s="32"/>
      <c r="IB45" s="32"/>
      <c r="IC45" s="32"/>
      <c r="ID45" s="32"/>
      <c r="IE45" s="32"/>
      <c r="IF45" s="32"/>
      <c r="IG45" s="32"/>
      <c r="IH45" s="32"/>
      <c r="II45" s="32"/>
      <c r="IJ45" s="32"/>
      <c r="IK45" s="32"/>
      <c r="IL45" s="32"/>
      <c r="IM45" s="32"/>
    </row>
    <row r="46" customHeight="1" spans="1:247">
      <c r="A46" s="32"/>
      <c r="B46"/>
      <c r="C46"/>
      <c r="D46"/>
      <c r="E46"/>
      <c r="F46"/>
      <c r="G46"/>
      <c r="H46"/>
      <c r="I46"/>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c r="GX46" s="32"/>
      <c r="GY46" s="32"/>
      <c r="GZ46" s="32"/>
      <c r="HA46" s="32"/>
      <c r="HB46" s="32"/>
      <c r="HC46" s="32"/>
      <c r="HD46" s="32"/>
      <c r="HE46" s="32"/>
      <c r="HF46" s="32"/>
      <c r="HG46" s="32"/>
      <c r="HH46" s="32"/>
      <c r="HI46" s="32"/>
      <c r="HJ46" s="32"/>
      <c r="HK46" s="32"/>
      <c r="HL46" s="32"/>
      <c r="HM46" s="32"/>
      <c r="HN46" s="32"/>
      <c r="HO46" s="32"/>
      <c r="HP46" s="32"/>
      <c r="HQ46" s="32"/>
      <c r="HR46" s="32"/>
      <c r="HS46" s="32"/>
      <c r="HT46" s="32"/>
      <c r="HU46" s="32"/>
      <c r="HV46" s="32"/>
      <c r="HW46" s="32"/>
      <c r="HX46" s="32"/>
      <c r="HY46" s="32"/>
      <c r="HZ46" s="32"/>
      <c r="IA46" s="32"/>
      <c r="IB46" s="32"/>
      <c r="IC46" s="32"/>
      <c r="ID46" s="32"/>
      <c r="IE46" s="32"/>
      <c r="IF46" s="32"/>
      <c r="IG46" s="32"/>
      <c r="IH46" s="32"/>
      <c r="II46" s="32"/>
      <c r="IJ46" s="32"/>
      <c r="IK46" s="32"/>
      <c r="IL46" s="32"/>
      <c r="IM46" s="32"/>
    </row>
    <row r="47" customHeight="1" spans="1:247">
      <c r="A47" s="32"/>
      <c r="B47"/>
      <c r="C47"/>
      <c r="D47"/>
      <c r="E47"/>
      <c r="F47"/>
      <c r="G47"/>
      <c r="H47"/>
      <c r="I47" s="29"/>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c r="EC47" s="32"/>
      <c r="ED47" s="32"/>
      <c r="EE47" s="32"/>
      <c r="EF47" s="32"/>
      <c r="EG47" s="32"/>
      <c r="EH47" s="32"/>
      <c r="EI47" s="32"/>
      <c r="EJ47" s="32"/>
      <c r="EK47" s="32"/>
      <c r="EL47" s="32"/>
      <c r="EM47" s="32"/>
      <c r="EN47" s="32"/>
      <c r="EO47" s="32"/>
      <c r="EP47" s="32"/>
      <c r="EQ47" s="32"/>
      <c r="ER47" s="32"/>
      <c r="ES47" s="32"/>
      <c r="ET47" s="32"/>
      <c r="EU47" s="32"/>
      <c r="EV47" s="32"/>
      <c r="EW47" s="32"/>
      <c r="EX47" s="32"/>
      <c r="EY47" s="32"/>
      <c r="EZ47" s="32"/>
      <c r="FA47" s="32"/>
      <c r="FB47" s="32"/>
      <c r="FC47" s="32"/>
      <c r="FD47" s="32"/>
      <c r="FE47" s="32"/>
      <c r="FF47" s="32"/>
      <c r="FG47" s="32"/>
      <c r="FH47" s="32"/>
      <c r="FI47" s="32"/>
      <c r="FJ47" s="32"/>
      <c r="FK47" s="32"/>
      <c r="FL47" s="32"/>
      <c r="FM47" s="32"/>
      <c r="FN47" s="32"/>
      <c r="FO47" s="32"/>
      <c r="FP47" s="32"/>
      <c r="FQ47" s="32"/>
      <c r="FR47" s="32"/>
      <c r="FS47" s="32"/>
      <c r="FT47" s="32"/>
      <c r="FU47" s="32"/>
      <c r="FV47" s="32"/>
      <c r="FW47" s="32"/>
      <c r="FX47" s="32"/>
      <c r="FY47" s="32"/>
      <c r="FZ47" s="32"/>
      <c r="GA47" s="32"/>
      <c r="GB47" s="32"/>
      <c r="GC47" s="32"/>
      <c r="GD47" s="32"/>
      <c r="GE47" s="32"/>
      <c r="GF47" s="32"/>
      <c r="GG47" s="32"/>
      <c r="GH47" s="32"/>
      <c r="GI47" s="32"/>
      <c r="GJ47" s="32"/>
      <c r="GK47" s="32"/>
      <c r="GL47" s="32"/>
      <c r="GM47" s="32"/>
      <c r="GN47" s="32"/>
      <c r="GO47" s="32"/>
      <c r="GP47" s="32"/>
      <c r="GQ47" s="32"/>
      <c r="GR47" s="32"/>
      <c r="GS47" s="32"/>
      <c r="GT47" s="32"/>
      <c r="GU47" s="32"/>
      <c r="GV47" s="32"/>
      <c r="GW47" s="32"/>
      <c r="GX47" s="32"/>
      <c r="GY47" s="32"/>
      <c r="GZ47" s="32"/>
      <c r="HA47" s="32"/>
      <c r="HB47" s="32"/>
      <c r="HC47" s="32"/>
      <c r="HD47" s="32"/>
      <c r="HE47" s="32"/>
      <c r="HF47" s="32"/>
      <c r="HG47" s="32"/>
      <c r="HH47" s="32"/>
      <c r="HI47" s="32"/>
      <c r="HJ47" s="32"/>
      <c r="HK47" s="32"/>
      <c r="HL47" s="32"/>
      <c r="HM47" s="32"/>
      <c r="HN47" s="32"/>
      <c r="HO47" s="32"/>
      <c r="HP47" s="32"/>
      <c r="HQ47" s="32"/>
      <c r="HR47" s="32"/>
      <c r="HS47" s="32"/>
      <c r="HT47" s="32"/>
      <c r="HU47" s="32"/>
      <c r="HV47" s="32"/>
      <c r="HW47" s="32"/>
      <c r="HX47" s="32"/>
      <c r="HY47" s="32"/>
      <c r="HZ47" s="32"/>
      <c r="IA47" s="32"/>
      <c r="IB47" s="32"/>
      <c r="IC47" s="32"/>
      <c r="ID47" s="32"/>
      <c r="IE47" s="32"/>
      <c r="IF47" s="32"/>
      <c r="IG47" s="32"/>
      <c r="IH47" s="32"/>
      <c r="II47" s="32"/>
      <c r="IJ47" s="32"/>
      <c r="IK47" s="32"/>
      <c r="IL47" s="32"/>
      <c r="IM47" s="32"/>
    </row>
    <row r="48" customHeight="1" spans="1:247">
      <c r="A48" s="32"/>
      <c r="B48"/>
      <c r="C48"/>
      <c r="D48"/>
      <c r="E48"/>
      <c r="F48"/>
      <c r="G48"/>
      <c r="H48"/>
      <c r="I48"/>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c r="EC48" s="32"/>
      <c r="ED48" s="32"/>
      <c r="EE48" s="32"/>
      <c r="EF48" s="32"/>
      <c r="EG48" s="32"/>
      <c r="EH48" s="32"/>
      <c r="EI48" s="32"/>
      <c r="EJ48" s="32"/>
      <c r="EK48" s="32"/>
      <c r="EL48" s="32"/>
      <c r="EM48" s="32"/>
      <c r="EN48" s="32"/>
      <c r="EO48" s="32"/>
      <c r="EP48" s="32"/>
      <c r="EQ48" s="32"/>
      <c r="ER48" s="32"/>
      <c r="ES48" s="32"/>
      <c r="ET48" s="32"/>
      <c r="EU48" s="32"/>
      <c r="EV48" s="32"/>
      <c r="EW48" s="32"/>
      <c r="EX48" s="32"/>
      <c r="EY48" s="32"/>
      <c r="EZ48" s="32"/>
      <c r="FA48" s="32"/>
      <c r="FB48" s="32"/>
      <c r="FC48" s="32"/>
      <c r="FD48" s="32"/>
      <c r="FE48" s="32"/>
      <c r="FF48" s="32"/>
      <c r="FG48" s="32"/>
      <c r="FH48" s="32"/>
      <c r="FI48" s="32"/>
      <c r="FJ48" s="32"/>
      <c r="FK48" s="32"/>
      <c r="FL48" s="32"/>
      <c r="FM48" s="32"/>
      <c r="FN48" s="32"/>
      <c r="FO48" s="32"/>
      <c r="FP48" s="32"/>
      <c r="FQ48" s="32"/>
      <c r="FR48" s="32"/>
      <c r="FS48" s="32"/>
      <c r="FT48" s="32"/>
      <c r="FU48" s="32"/>
      <c r="FV48" s="32"/>
      <c r="FW48" s="32"/>
      <c r="FX48" s="32"/>
      <c r="FY48" s="32"/>
      <c r="FZ48" s="32"/>
      <c r="GA48" s="32"/>
      <c r="GB48" s="32"/>
      <c r="GC48" s="32"/>
      <c r="GD48" s="32"/>
      <c r="GE48" s="32"/>
      <c r="GF48" s="32"/>
      <c r="GG48" s="32"/>
      <c r="GH48" s="32"/>
      <c r="GI48" s="32"/>
      <c r="GJ48" s="32"/>
      <c r="GK48" s="32"/>
      <c r="GL48" s="32"/>
      <c r="GM48" s="32"/>
      <c r="GN48" s="32"/>
      <c r="GO48" s="32"/>
      <c r="GP48" s="32"/>
      <c r="GQ48" s="32"/>
      <c r="GR48" s="32"/>
      <c r="GS48" s="32"/>
      <c r="GT48" s="32"/>
      <c r="GU48" s="32"/>
      <c r="GV48" s="32"/>
      <c r="GW48" s="32"/>
      <c r="GX48" s="32"/>
      <c r="GY48" s="32"/>
      <c r="GZ48" s="32"/>
      <c r="HA48" s="32"/>
      <c r="HB48" s="32"/>
      <c r="HC48" s="32"/>
      <c r="HD48" s="32"/>
      <c r="HE48" s="32"/>
      <c r="HF48" s="32"/>
      <c r="HG48" s="32"/>
      <c r="HH48" s="32"/>
      <c r="HI48" s="32"/>
      <c r="HJ48" s="32"/>
      <c r="HK48" s="32"/>
      <c r="HL48" s="32"/>
      <c r="HM48" s="32"/>
      <c r="HN48" s="32"/>
      <c r="HO48" s="32"/>
      <c r="HP48" s="32"/>
      <c r="HQ48" s="32"/>
      <c r="HR48" s="32"/>
      <c r="HS48" s="32"/>
      <c r="HT48" s="32"/>
      <c r="HU48" s="32"/>
      <c r="HV48" s="32"/>
      <c r="HW48" s="32"/>
      <c r="HX48" s="32"/>
      <c r="HY48" s="32"/>
      <c r="HZ48" s="32"/>
      <c r="IA48" s="32"/>
      <c r="IB48" s="32"/>
      <c r="IC48" s="32"/>
      <c r="ID48" s="32"/>
      <c r="IE48" s="32"/>
      <c r="IF48" s="32"/>
      <c r="IG48" s="32"/>
      <c r="IH48" s="32"/>
      <c r="II48" s="32"/>
      <c r="IJ48" s="32"/>
      <c r="IK48" s="32"/>
      <c r="IL48" s="32"/>
      <c r="IM48" s="32"/>
    </row>
    <row r="49" customHeight="1" spans="1:247">
      <c r="A49" s="32"/>
      <c r="B49"/>
      <c r="C49"/>
      <c r="D49"/>
      <c r="E49"/>
      <c r="F49"/>
      <c r="G49"/>
      <c r="H49"/>
      <c r="I49"/>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c r="EN49" s="32"/>
      <c r="EO49" s="32"/>
      <c r="EP49" s="32"/>
      <c r="EQ49" s="32"/>
      <c r="ER49" s="32"/>
      <c r="ES49" s="32"/>
      <c r="ET49" s="32"/>
      <c r="EU49" s="32"/>
      <c r="EV49" s="32"/>
      <c r="EW49" s="32"/>
      <c r="EX49" s="32"/>
      <c r="EY49" s="32"/>
      <c r="EZ49" s="32"/>
      <c r="FA49" s="32"/>
      <c r="FB49" s="32"/>
      <c r="FC49" s="32"/>
      <c r="FD49" s="32"/>
      <c r="FE49" s="32"/>
      <c r="FF49" s="32"/>
      <c r="FG49" s="32"/>
      <c r="FH49" s="32"/>
      <c r="FI49" s="32"/>
      <c r="FJ49" s="32"/>
      <c r="FK49" s="32"/>
      <c r="FL49" s="32"/>
      <c r="FM49" s="32"/>
      <c r="FN49" s="32"/>
      <c r="FO49" s="32"/>
      <c r="FP49" s="32"/>
      <c r="FQ49" s="32"/>
      <c r="FR49" s="32"/>
      <c r="FS49" s="32"/>
      <c r="FT49" s="32"/>
      <c r="FU49" s="32"/>
      <c r="FV49" s="32"/>
      <c r="FW49" s="32"/>
      <c r="FX49" s="32"/>
      <c r="FY49" s="32"/>
      <c r="FZ49" s="32"/>
      <c r="GA49" s="32"/>
      <c r="GB49" s="32"/>
      <c r="GC49" s="32"/>
      <c r="GD49" s="32"/>
      <c r="GE49" s="32"/>
      <c r="GF49" s="32"/>
      <c r="GG49" s="32"/>
      <c r="GH49" s="32"/>
      <c r="GI49" s="32"/>
      <c r="GJ49" s="32"/>
      <c r="GK49" s="32"/>
      <c r="GL49" s="32"/>
      <c r="GM49" s="32"/>
      <c r="GN49" s="32"/>
      <c r="GO49" s="32"/>
      <c r="GP49" s="32"/>
      <c r="GQ49" s="32"/>
      <c r="GR49" s="32"/>
      <c r="GS49" s="32"/>
      <c r="GT49" s="32"/>
      <c r="GU49" s="32"/>
      <c r="GV49" s="32"/>
      <c r="GW49" s="32"/>
      <c r="GX49" s="32"/>
      <c r="GY49" s="32"/>
      <c r="GZ49" s="32"/>
      <c r="HA49" s="32"/>
      <c r="HB49" s="32"/>
      <c r="HC49" s="32"/>
      <c r="HD49" s="32"/>
      <c r="HE49" s="32"/>
      <c r="HF49" s="32"/>
      <c r="HG49" s="32"/>
      <c r="HH49" s="32"/>
      <c r="HI49" s="32"/>
      <c r="HJ49" s="32"/>
      <c r="HK49" s="32"/>
      <c r="HL49" s="32"/>
      <c r="HM49" s="32"/>
      <c r="HN49" s="32"/>
      <c r="HO49" s="32"/>
      <c r="HP49" s="32"/>
      <c r="HQ49" s="32"/>
      <c r="HR49" s="32"/>
      <c r="HS49" s="32"/>
      <c r="HT49" s="32"/>
      <c r="HU49" s="32"/>
      <c r="HV49" s="32"/>
      <c r="HW49" s="32"/>
      <c r="HX49" s="32"/>
      <c r="HY49" s="32"/>
      <c r="HZ49" s="32"/>
      <c r="IA49" s="32"/>
      <c r="IB49" s="32"/>
      <c r="IC49" s="32"/>
      <c r="ID49" s="32"/>
      <c r="IE49" s="32"/>
      <c r="IF49" s="32"/>
      <c r="IG49" s="32"/>
      <c r="IH49" s="32"/>
      <c r="II49" s="32"/>
      <c r="IJ49" s="32"/>
      <c r="IK49" s="32"/>
      <c r="IL49" s="32"/>
      <c r="IM49" s="32"/>
    </row>
    <row r="50" customHeight="1" spans="1:247">
      <c r="A50" s="32"/>
      <c r="B50"/>
      <c r="C50"/>
      <c r="D50"/>
      <c r="E50"/>
      <c r="F50"/>
      <c r="G50"/>
      <c r="H50"/>
      <c r="I50"/>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c r="EO50" s="32"/>
      <c r="EP50" s="32"/>
      <c r="EQ50" s="32"/>
      <c r="ER50" s="32"/>
      <c r="ES50" s="32"/>
      <c r="ET50" s="32"/>
      <c r="EU50" s="32"/>
      <c r="EV50" s="32"/>
      <c r="EW50" s="32"/>
      <c r="EX50" s="32"/>
      <c r="EY50" s="32"/>
      <c r="EZ50" s="32"/>
      <c r="FA50" s="32"/>
      <c r="FB50" s="32"/>
      <c r="FC50" s="32"/>
      <c r="FD50" s="32"/>
      <c r="FE50" s="32"/>
      <c r="FF50" s="32"/>
      <c r="FG50" s="32"/>
      <c r="FH50" s="32"/>
      <c r="FI50" s="32"/>
      <c r="FJ50" s="32"/>
      <c r="FK50" s="32"/>
      <c r="FL50" s="32"/>
      <c r="FM50" s="32"/>
      <c r="FN50" s="32"/>
      <c r="FO50" s="32"/>
      <c r="FP50" s="32"/>
      <c r="FQ50" s="32"/>
      <c r="FR50" s="32"/>
      <c r="FS50" s="32"/>
      <c r="FT50" s="32"/>
      <c r="FU50" s="32"/>
      <c r="FV50" s="32"/>
      <c r="FW50" s="32"/>
      <c r="FX50" s="32"/>
      <c r="FY50" s="32"/>
      <c r="FZ50" s="32"/>
      <c r="GA50" s="32"/>
      <c r="GB50" s="32"/>
      <c r="GC50" s="32"/>
      <c r="GD50" s="32"/>
      <c r="GE50" s="32"/>
      <c r="GF50" s="32"/>
      <c r="GG50" s="32"/>
      <c r="GH50" s="32"/>
      <c r="GI50" s="32"/>
      <c r="GJ50" s="32"/>
      <c r="GK50" s="32"/>
      <c r="GL50" s="32"/>
      <c r="GM50" s="32"/>
      <c r="GN50" s="32"/>
      <c r="GO50" s="32"/>
      <c r="GP50" s="32"/>
      <c r="GQ50" s="32"/>
      <c r="GR50" s="32"/>
      <c r="GS50" s="32"/>
      <c r="GT50" s="32"/>
      <c r="GU50" s="32"/>
      <c r="GV50" s="32"/>
      <c r="GW50" s="32"/>
      <c r="GX50" s="32"/>
      <c r="GY50" s="32"/>
      <c r="GZ50" s="32"/>
      <c r="HA50" s="32"/>
      <c r="HB50" s="32"/>
      <c r="HC50" s="32"/>
      <c r="HD50" s="32"/>
      <c r="HE50" s="32"/>
      <c r="HF50" s="32"/>
      <c r="HG50" s="32"/>
      <c r="HH50" s="32"/>
      <c r="HI50" s="32"/>
      <c r="HJ50" s="32"/>
      <c r="HK50" s="32"/>
      <c r="HL50" s="32"/>
      <c r="HM50" s="32"/>
      <c r="HN50" s="32"/>
      <c r="HO50" s="32"/>
      <c r="HP50" s="32"/>
      <c r="HQ50" s="32"/>
      <c r="HR50" s="32"/>
      <c r="HS50" s="32"/>
      <c r="HT50" s="32"/>
      <c r="HU50" s="32"/>
      <c r="HV50" s="32"/>
      <c r="HW50" s="32"/>
      <c r="HX50" s="32"/>
      <c r="HY50" s="32"/>
      <c r="HZ50" s="32"/>
      <c r="IA50" s="32"/>
      <c r="IB50" s="32"/>
      <c r="IC50" s="32"/>
      <c r="ID50" s="32"/>
      <c r="IE50" s="32"/>
      <c r="IF50" s="32"/>
      <c r="IG50" s="32"/>
      <c r="IH50" s="32"/>
      <c r="II50" s="32"/>
      <c r="IJ50" s="32"/>
      <c r="IK50" s="32"/>
      <c r="IL50" s="32"/>
      <c r="IM50" s="32"/>
    </row>
    <row r="51" customHeight="1" spans="1:247">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32"/>
      <c r="ER51" s="32"/>
      <c r="ES51" s="32"/>
      <c r="ET51" s="32"/>
      <c r="EU51" s="32"/>
      <c r="EV51" s="32"/>
      <c r="EW51" s="32"/>
      <c r="EX51" s="32"/>
      <c r="EY51" s="32"/>
      <c r="EZ51" s="32"/>
      <c r="FA51" s="32"/>
      <c r="FB51" s="32"/>
      <c r="FC51" s="32"/>
      <c r="FD51" s="32"/>
      <c r="FE51" s="32"/>
      <c r="FF51" s="32"/>
      <c r="FG51" s="32"/>
      <c r="FH51" s="32"/>
      <c r="FI51" s="32"/>
      <c r="FJ51" s="32"/>
      <c r="FK51" s="32"/>
      <c r="FL51" s="32"/>
      <c r="FM51" s="32"/>
      <c r="FN51" s="32"/>
      <c r="FO51" s="32"/>
      <c r="FP51" s="32"/>
      <c r="FQ51" s="32"/>
      <c r="FR51" s="32"/>
      <c r="FS51" s="32"/>
      <c r="FT51" s="32"/>
      <c r="FU51" s="32"/>
      <c r="FV51" s="32"/>
      <c r="FW51" s="32"/>
      <c r="FX51" s="32"/>
      <c r="FY51" s="32"/>
      <c r="FZ51" s="32"/>
      <c r="GA51" s="32"/>
      <c r="GB51" s="32"/>
      <c r="GC51" s="32"/>
      <c r="GD51" s="32"/>
      <c r="GE51" s="32"/>
      <c r="GF51" s="32"/>
      <c r="GG51" s="32"/>
      <c r="GH51" s="32"/>
      <c r="GI51" s="32"/>
      <c r="GJ51" s="32"/>
      <c r="GK51" s="32"/>
      <c r="GL51" s="32"/>
      <c r="GM51" s="32"/>
      <c r="GN51" s="32"/>
      <c r="GO51" s="32"/>
      <c r="GP51" s="32"/>
      <c r="GQ51" s="32"/>
      <c r="GR51" s="32"/>
      <c r="GS51" s="32"/>
      <c r="GT51" s="32"/>
      <c r="GU51" s="32"/>
      <c r="GV51" s="32"/>
      <c r="GW51" s="32"/>
      <c r="GX51" s="32"/>
      <c r="GY51" s="32"/>
      <c r="GZ51" s="32"/>
      <c r="HA51" s="32"/>
      <c r="HB51" s="32"/>
      <c r="HC51" s="32"/>
      <c r="HD51" s="32"/>
      <c r="HE51" s="32"/>
      <c r="HF51" s="32"/>
      <c r="HG51" s="32"/>
      <c r="HH51" s="32"/>
      <c r="HI51" s="32"/>
      <c r="HJ51" s="32"/>
      <c r="HK51" s="32"/>
      <c r="HL51" s="32"/>
      <c r="HM51" s="32"/>
      <c r="HN51" s="32"/>
      <c r="HO51" s="32"/>
      <c r="HP51" s="32"/>
      <c r="HQ51" s="32"/>
      <c r="HR51" s="32"/>
      <c r="HS51" s="32"/>
      <c r="HT51" s="32"/>
      <c r="HU51" s="32"/>
      <c r="HV51" s="32"/>
      <c r="HW51" s="32"/>
      <c r="HX51" s="32"/>
      <c r="HY51" s="32"/>
      <c r="HZ51" s="32"/>
      <c r="IA51" s="32"/>
      <c r="IB51" s="32"/>
      <c r="IC51" s="32"/>
      <c r="ID51" s="32"/>
      <c r="IE51" s="32"/>
      <c r="IF51" s="32"/>
      <c r="IG51" s="32"/>
      <c r="IH51" s="32"/>
      <c r="II51" s="32"/>
      <c r="IJ51" s="32"/>
      <c r="IK51" s="32"/>
      <c r="IL51" s="32"/>
      <c r="IM51" s="32"/>
    </row>
    <row r="52" customHeight="1" spans="1:247">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c r="EO52" s="32"/>
      <c r="EP52" s="32"/>
      <c r="EQ52" s="32"/>
      <c r="ER52" s="32"/>
      <c r="ES52" s="32"/>
      <c r="ET52" s="32"/>
      <c r="EU52" s="32"/>
      <c r="EV52" s="32"/>
      <c r="EW52" s="32"/>
      <c r="EX52" s="32"/>
      <c r="EY52" s="32"/>
      <c r="EZ52" s="32"/>
      <c r="FA52" s="32"/>
      <c r="FB52" s="32"/>
      <c r="FC52" s="32"/>
      <c r="FD52" s="32"/>
      <c r="FE52" s="32"/>
      <c r="FF52" s="32"/>
      <c r="FG52" s="32"/>
      <c r="FH52" s="32"/>
      <c r="FI52" s="32"/>
      <c r="FJ52" s="32"/>
      <c r="FK52" s="32"/>
      <c r="FL52" s="32"/>
      <c r="FM52" s="32"/>
      <c r="FN52" s="32"/>
      <c r="FO52" s="32"/>
      <c r="FP52" s="32"/>
      <c r="FQ52" s="32"/>
      <c r="FR52" s="32"/>
      <c r="FS52" s="32"/>
      <c r="FT52" s="32"/>
      <c r="FU52" s="32"/>
      <c r="FV52" s="32"/>
      <c r="FW52" s="32"/>
      <c r="FX52" s="32"/>
      <c r="FY52" s="32"/>
      <c r="FZ52" s="32"/>
      <c r="GA52" s="32"/>
      <c r="GB52" s="32"/>
      <c r="GC52" s="32"/>
      <c r="GD52" s="32"/>
      <c r="GE52" s="32"/>
      <c r="GF52" s="32"/>
      <c r="GG52" s="32"/>
      <c r="GH52" s="32"/>
      <c r="GI52" s="32"/>
      <c r="GJ52" s="32"/>
      <c r="GK52" s="32"/>
      <c r="GL52" s="32"/>
      <c r="GM52" s="32"/>
      <c r="GN52" s="32"/>
      <c r="GO52" s="32"/>
      <c r="GP52" s="32"/>
      <c r="GQ52" s="32"/>
      <c r="GR52" s="32"/>
      <c r="GS52" s="32"/>
      <c r="GT52" s="32"/>
      <c r="GU52" s="32"/>
      <c r="GV52" s="32"/>
      <c r="GW52" s="32"/>
      <c r="GX52" s="32"/>
      <c r="GY52" s="32"/>
      <c r="GZ52" s="32"/>
      <c r="HA52" s="32"/>
      <c r="HB52" s="32"/>
      <c r="HC52" s="32"/>
      <c r="HD52" s="32"/>
      <c r="HE52" s="32"/>
      <c r="HF52" s="32"/>
      <c r="HG52" s="32"/>
      <c r="HH52" s="32"/>
      <c r="HI52" s="32"/>
      <c r="HJ52" s="32"/>
      <c r="HK52" s="32"/>
      <c r="HL52" s="32"/>
      <c r="HM52" s="32"/>
      <c r="HN52" s="32"/>
      <c r="HO52" s="32"/>
      <c r="HP52" s="32"/>
      <c r="HQ52" s="32"/>
      <c r="HR52" s="32"/>
      <c r="HS52" s="32"/>
      <c r="HT52" s="32"/>
      <c r="HU52" s="32"/>
      <c r="HV52" s="32"/>
      <c r="HW52" s="32"/>
      <c r="HX52" s="32"/>
      <c r="HY52" s="32"/>
      <c r="HZ52" s="32"/>
      <c r="IA52" s="32"/>
      <c r="IB52" s="32"/>
      <c r="IC52" s="32"/>
      <c r="ID52" s="32"/>
      <c r="IE52" s="32"/>
      <c r="IF52" s="32"/>
      <c r="IG52" s="32"/>
      <c r="IH52" s="32"/>
      <c r="II52" s="32"/>
      <c r="IJ52" s="32"/>
      <c r="IK52" s="32"/>
      <c r="IL52" s="32"/>
      <c r="IM52" s="32"/>
    </row>
    <row r="53" customHeight="1" spans="1:247">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c r="EO53" s="32"/>
      <c r="EP53" s="32"/>
      <c r="EQ53" s="32"/>
      <c r="ER53" s="32"/>
      <c r="ES53" s="32"/>
      <c r="ET53" s="32"/>
      <c r="EU53" s="32"/>
      <c r="EV53" s="32"/>
      <c r="EW53" s="32"/>
      <c r="EX53" s="32"/>
      <c r="EY53" s="32"/>
      <c r="EZ53" s="32"/>
      <c r="FA53" s="32"/>
      <c r="FB53" s="32"/>
      <c r="FC53" s="32"/>
      <c r="FD53" s="32"/>
      <c r="FE53" s="32"/>
      <c r="FF53" s="32"/>
      <c r="FG53" s="32"/>
      <c r="FH53" s="32"/>
      <c r="FI53" s="32"/>
      <c r="FJ53" s="32"/>
      <c r="FK53" s="32"/>
      <c r="FL53" s="32"/>
      <c r="FM53" s="32"/>
      <c r="FN53" s="32"/>
      <c r="FO53" s="32"/>
      <c r="FP53" s="32"/>
      <c r="FQ53" s="32"/>
      <c r="FR53" s="32"/>
      <c r="FS53" s="32"/>
      <c r="FT53" s="32"/>
      <c r="FU53" s="32"/>
      <c r="FV53" s="32"/>
      <c r="FW53" s="32"/>
      <c r="FX53" s="32"/>
      <c r="FY53" s="32"/>
      <c r="FZ53" s="32"/>
      <c r="GA53" s="32"/>
      <c r="GB53" s="32"/>
      <c r="GC53" s="32"/>
      <c r="GD53" s="32"/>
      <c r="GE53" s="32"/>
      <c r="GF53" s="32"/>
      <c r="GG53" s="32"/>
      <c r="GH53" s="32"/>
      <c r="GI53" s="32"/>
      <c r="GJ53" s="32"/>
      <c r="GK53" s="32"/>
      <c r="GL53" s="32"/>
      <c r="GM53" s="32"/>
      <c r="GN53" s="32"/>
      <c r="GO53" s="32"/>
      <c r="GP53" s="32"/>
      <c r="GQ53" s="32"/>
      <c r="GR53" s="32"/>
      <c r="GS53" s="32"/>
      <c r="GT53" s="32"/>
      <c r="GU53" s="32"/>
      <c r="GV53" s="32"/>
      <c r="GW53" s="32"/>
      <c r="GX53" s="32"/>
      <c r="GY53" s="32"/>
      <c r="GZ53" s="32"/>
      <c r="HA53" s="32"/>
      <c r="HB53" s="32"/>
      <c r="HC53" s="32"/>
      <c r="HD53" s="32"/>
      <c r="HE53" s="32"/>
      <c r="HF53" s="32"/>
      <c r="HG53" s="32"/>
      <c r="HH53" s="32"/>
      <c r="HI53" s="32"/>
      <c r="HJ53" s="32"/>
      <c r="HK53" s="32"/>
      <c r="HL53" s="32"/>
      <c r="HM53" s="32"/>
      <c r="HN53" s="32"/>
      <c r="HO53" s="32"/>
      <c r="HP53" s="32"/>
      <c r="HQ53" s="32"/>
      <c r="HR53" s="32"/>
      <c r="HS53" s="32"/>
      <c r="HT53" s="32"/>
      <c r="HU53" s="32"/>
      <c r="HV53" s="32"/>
      <c r="HW53" s="32"/>
      <c r="HX53" s="32"/>
      <c r="HY53" s="32"/>
      <c r="HZ53" s="32"/>
      <c r="IA53" s="32"/>
      <c r="IB53" s="32"/>
      <c r="IC53" s="32"/>
      <c r="ID53" s="32"/>
      <c r="IE53" s="32"/>
      <c r="IF53" s="32"/>
      <c r="IG53" s="32"/>
      <c r="IH53" s="32"/>
      <c r="II53" s="32"/>
      <c r="IJ53" s="32"/>
      <c r="IK53" s="32"/>
      <c r="IL53" s="32"/>
      <c r="IM53" s="32"/>
    </row>
    <row r="54" customHeight="1" spans="1:247">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c r="EO54" s="32"/>
      <c r="EP54" s="32"/>
      <c r="EQ54" s="32"/>
      <c r="ER54" s="32"/>
      <c r="ES54" s="32"/>
      <c r="ET54" s="32"/>
      <c r="EU54" s="32"/>
      <c r="EV54" s="32"/>
      <c r="EW54" s="32"/>
      <c r="EX54" s="32"/>
      <c r="EY54" s="32"/>
      <c r="EZ54" s="32"/>
      <c r="FA54" s="32"/>
      <c r="FB54" s="32"/>
      <c r="FC54" s="32"/>
      <c r="FD54" s="32"/>
      <c r="FE54" s="32"/>
      <c r="FF54" s="32"/>
      <c r="FG54" s="32"/>
      <c r="FH54" s="32"/>
      <c r="FI54" s="32"/>
      <c r="FJ54" s="32"/>
      <c r="FK54" s="32"/>
      <c r="FL54" s="32"/>
      <c r="FM54" s="32"/>
      <c r="FN54" s="32"/>
      <c r="FO54" s="32"/>
      <c r="FP54" s="32"/>
      <c r="FQ54" s="32"/>
      <c r="FR54" s="32"/>
      <c r="FS54" s="32"/>
      <c r="FT54" s="32"/>
      <c r="FU54" s="32"/>
      <c r="FV54" s="32"/>
      <c r="FW54" s="32"/>
      <c r="FX54" s="32"/>
      <c r="FY54" s="32"/>
      <c r="FZ54" s="32"/>
      <c r="GA54" s="32"/>
      <c r="GB54" s="32"/>
      <c r="GC54" s="32"/>
      <c r="GD54" s="32"/>
      <c r="GE54" s="32"/>
      <c r="GF54" s="32"/>
      <c r="GG54" s="32"/>
      <c r="GH54" s="32"/>
      <c r="GI54" s="32"/>
      <c r="GJ54" s="32"/>
      <c r="GK54" s="32"/>
      <c r="GL54" s="32"/>
      <c r="GM54" s="32"/>
      <c r="GN54" s="32"/>
      <c r="GO54" s="32"/>
      <c r="GP54" s="32"/>
      <c r="GQ54" s="32"/>
      <c r="GR54" s="32"/>
      <c r="GS54" s="32"/>
      <c r="GT54" s="32"/>
      <c r="GU54" s="32"/>
      <c r="GV54" s="32"/>
      <c r="GW54" s="32"/>
      <c r="GX54" s="32"/>
      <c r="GY54" s="32"/>
      <c r="GZ54" s="32"/>
      <c r="HA54" s="32"/>
      <c r="HB54" s="32"/>
      <c r="HC54" s="32"/>
      <c r="HD54" s="32"/>
      <c r="HE54" s="32"/>
      <c r="HF54" s="32"/>
      <c r="HG54" s="32"/>
      <c r="HH54" s="32"/>
      <c r="HI54" s="32"/>
      <c r="HJ54" s="32"/>
      <c r="HK54" s="32"/>
      <c r="HL54" s="32"/>
      <c r="HM54" s="32"/>
      <c r="HN54" s="32"/>
      <c r="HO54" s="32"/>
      <c r="HP54" s="32"/>
      <c r="HQ54" s="32"/>
      <c r="HR54" s="32"/>
      <c r="HS54" s="32"/>
      <c r="HT54" s="32"/>
      <c r="HU54" s="32"/>
      <c r="HV54" s="32"/>
      <c r="HW54" s="32"/>
      <c r="HX54" s="32"/>
      <c r="HY54" s="32"/>
      <c r="HZ54" s="32"/>
      <c r="IA54" s="32"/>
      <c r="IB54" s="32"/>
      <c r="IC54" s="32"/>
      <c r="ID54" s="32"/>
      <c r="IE54" s="32"/>
      <c r="IF54" s="32"/>
      <c r="IG54" s="32"/>
      <c r="IH54" s="32"/>
      <c r="II54" s="32"/>
      <c r="IJ54" s="32"/>
      <c r="IK54" s="32"/>
      <c r="IL54" s="32"/>
      <c r="IM54" s="32"/>
    </row>
    <row r="55" customHeight="1" spans="1:247">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32"/>
      <c r="DT55" s="32"/>
      <c r="DU55" s="32"/>
      <c r="DV55" s="32"/>
      <c r="DW55" s="32"/>
      <c r="DX55" s="32"/>
      <c r="DY55" s="32"/>
      <c r="DZ55" s="32"/>
      <c r="EA55" s="32"/>
      <c r="EB55" s="32"/>
      <c r="EC55" s="32"/>
      <c r="ED55" s="32"/>
      <c r="EE55" s="32"/>
      <c r="EF55" s="32"/>
      <c r="EG55" s="32"/>
      <c r="EH55" s="32"/>
      <c r="EI55" s="32"/>
      <c r="EJ55" s="32"/>
      <c r="EK55" s="32"/>
      <c r="EL55" s="32"/>
      <c r="EM55" s="32"/>
      <c r="EN55" s="32"/>
      <c r="EO55" s="32"/>
      <c r="EP55" s="32"/>
      <c r="EQ55" s="32"/>
      <c r="ER55" s="32"/>
      <c r="ES55" s="32"/>
      <c r="ET55" s="32"/>
      <c r="EU55" s="32"/>
      <c r="EV55" s="32"/>
      <c r="EW55" s="32"/>
      <c r="EX55" s="32"/>
      <c r="EY55" s="32"/>
      <c r="EZ55" s="32"/>
      <c r="FA55" s="32"/>
      <c r="FB55" s="32"/>
      <c r="FC55" s="32"/>
      <c r="FD55" s="32"/>
      <c r="FE55" s="32"/>
      <c r="FF55" s="32"/>
      <c r="FG55" s="32"/>
      <c r="FH55" s="32"/>
      <c r="FI55" s="32"/>
      <c r="FJ55" s="32"/>
      <c r="FK55" s="32"/>
      <c r="FL55" s="32"/>
      <c r="FM55" s="32"/>
      <c r="FN55" s="32"/>
      <c r="FO55" s="32"/>
      <c r="FP55" s="32"/>
      <c r="FQ55" s="32"/>
      <c r="FR55" s="32"/>
      <c r="FS55" s="32"/>
      <c r="FT55" s="32"/>
      <c r="FU55" s="32"/>
      <c r="FV55" s="32"/>
      <c r="FW55" s="32"/>
      <c r="FX55" s="32"/>
      <c r="FY55" s="32"/>
      <c r="FZ55" s="32"/>
      <c r="GA55" s="32"/>
      <c r="GB55" s="32"/>
      <c r="GC55" s="32"/>
      <c r="GD55" s="32"/>
      <c r="GE55" s="32"/>
      <c r="GF55" s="32"/>
      <c r="GG55" s="32"/>
      <c r="GH55" s="32"/>
      <c r="GI55" s="32"/>
      <c r="GJ55" s="32"/>
      <c r="GK55" s="32"/>
      <c r="GL55" s="32"/>
      <c r="GM55" s="32"/>
      <c r="GN55" s="32"/>
      <c r="GO55" s="32"/>
      <c r="GP55" s="32"/>
      <c r="GQ55" s="32"/>
      <c r="GR55" s="32"/>
      <c r="GS55" s="32"/>
      <c r="GT55" s="32"/>
      <c r="GU55" s="32"/>
      <c r="GV55" s="32"/>
      <c r="GW55" s="32"/>
      <c r="GX55" s="32"/>
      <c r="GY55" s="32"/>
      <c r="GZ55" s="32"/>
      <c r="HA55" s="32"/>
      <c r="HB55" s="32"/>
      <c r="HC55" s="32"/>
      <c r="HD55" s="32"/>
      <c r="HE55" s="32"/>
      <c r="HF55" s="32"/>
      <c r="HG55" s="32"/>
      <c r="HH55" s="32"/>
      <c r="HI55" s="32"/>
      <c r="HJ55" s="32"/>
      <c r="HK55" s="32"/>
      <c r="HL55" s="32"/>
      <c r="HM55" s="32"/>
      <c r="HN55" s="32"/>
      <c r="HO55" s="32"/>
      <c r="HP55" s="32"/>
      <c r="HQ55" s="32"/>
      <c r="HR55" s="32"/>
      <c r="HS55" s="32"/>
      <c r="HT55" s="32"/>
      <c r="HU55" s="32"/>
      <c r="HV55" s="32"/>
      <c r="HW55" s="32"/>
      <c r="HX55" s="32"/>
      <c r="HY55" s="32"/>
      <c r="HZ55" s="32"/>
      <c r="IA55" s="32"/>
      <c r="IB55" s="32"/>
      <c r="IC55" s="32"/>
      <c r="ID55" s="32"/>
      <c r="IE55" s="32"/>
      <c r="IF55" s="32"/>
      <c r="IG55" s="32"/>
      <c r="IH55" s="32"/>
      <c r="II55" s="32"/>
      <c r="IJ55" s="32"/>
      <c r="IK55" s="32"/>
      <c r="IL55" s="32"/>
      <c r="IM55" s="32"/>
    </row>
    <row r="56" customHeight="1" spans="1:247">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DQ56" s="32"/>
      <c r="DR56" s="32"/>
      <c r="DS56" s="32"/>
      <c r="DT56" s="32"/>
      <c r="DU56" s="32"/>
      <c r="DV56" s="32"/>
      <c r="DW56" s="32"/>
      <c r="DX56" s="32"/>
      <c r="DY56" s="32"/>
      <c r="DZ56" s="32"/>
      <c r="EA56" s="32"/>
      <c r="EB56" s="32"/>
      <c r="EC56" s="32"/>
      <c r="ED56" s="32"/>
      <c r="EE56" s="32"/>
      <c r="EF56" s="32"/>
      <c r="EG56" s="32"/>
      <c r="EH56" s="32"/>
      <c r="EI56" s="32"/>
      <c r="EJ56" s="32"/>
      <c r="EK56" s="32"/>
      <c r="EL56" s="32"/>
      <c r="EM56" s="32"/>
      <c r="EN56" s="32"/>
      <c r="EO56" s="32"/>
      <c r="EP56" s="32"/>
      <c r="EQ56" s="32"/>
      <c r="ER56" s="32"/>
      <c r="ES56" s="32"/>
      <c r="ET56" s="32"/>
      <c r="EU56" s="32"/>
      <c r="EV56" s="32"/>
      <c r="EW56" s="32"/>
      <c r="EX56" s="32"/>
      <c r="EY56" s="32"/>
      <c r="EZ56" s="32"/>
      <c r="FA56" s="32"/>
      <c r="FB56" s="32"/>
      <c r="FC56" s="32"/>
      <c r="FD56" s="32"/>
      <c r="FE56" s="32"/>
      <c r="FF56" s="32"/>
      <c r="FG56" s="32"/>
      <c r="FH56" s="32"/>
      <c r="FI56" s="32"/>
      <c r="FJ56" s="32"/>
      <c r="FK56" s="32"/>
      <c r="FL56" s="32"/>
      <c r="FM56" s="32"/>
      <c r="FN56" s="32"/>
      <c r="FO56" s="32"/>
      <c r="FP56" s="32"/>
      <c r="FQ56" s="32"/>
      <c r="FR56" s="32"/>
      <c r="FS56" s="32"/>
      <c r="FT56" s="32"/>
      <c r="FU56" s="32"/>
      <c r="FV56" s="32"/>
      <c r="FW56" s="32"/>
      <c r="FX56" s="32"/>
      <c r="FY56" s="32"/>
      <c r="FZ56" s="32"/>
      <c r="GA56" s="32"/>
      <c r="GB56" s="32"/>
      <c r="GC56" s="32"/>
      <c r="GD56" s="32"/>
      <c r="GE56" s="32"/>
      <c r="GF56" s="32"/>
      <c r="GG56" s="32"/>
      <c r="GH56" s="32"/>
      <c r="GI56" s="32"/>
      <c r="GJ56" s="32"/>
      <c r="GK56" s="32"/>
      <c r="GL56" s="32"/>
      <c r="GM56" s="32"/>
      <c r="GN56" s="32"/>
      <c r="GO56" s="32"/>
      <c r="GP56" s="32"/>
      <c r="GQ56" s="32"/>
      <c r="GR56" s="32"/>
      <c r="GS56" s="32"/>
      <c r="GT56" s="32"/>
      <c r="GU56" s="32"/>
      <c r="GV56" s="32"/>
      <c r="GW56" s="32"/>
      <c r="GX56" s="32"/>
      <c r="GY56" s="32"/>
      <c r="GZ56" s="32"/>
      <c r="HA56" s="32"/>
      <c r="HB56" s="32"/>
      <c r="HC56" s="32"/>
      <c r="HD56" s="32"/>
      <c r="HE56" s="32"/>
      <c r="HF56" s="32"/>
      <c r="HG56" s="32"/>
      <c r="HH56" s="32"/>
      <c r="HI56" s="32"/>
      <c r="HJ56" s="32"/>
      <c r="HK56" s="32"/>
      <c r="HL56" s="32"/>
      <c r="HM56" s="32"/>
      <c r="HN56" s="32"/>
      <c r="HO56" s="32"/>
      <c r="HP56" s="32"/>
      <c r="HQ56" s="32"/>
      <c r="HR56" s="32"/>
      <c r="HS56" s="32"/>
      <c r="HT56" s="32"/>
      <c r="HU56" s="32"/>
      <c r="HV56" s="32"/>
      <c r="HW56" s="32"/>
      <c r="HX56" s="32"/>
      <c r="HY56" s="32"/>
      <c r="HZ56" s="32"/>
      <c r="IA56" s="32"/>
      <c r="IB56" s="32"/>
      <c r="IC56" s="32"/>
      <c r="ID56" s="32"/>
      <c r="IE56" s="32"/>
      <c r="IF56" s="32"/>
      <c r="IG56" s="32"/>
      <c r="IH56" s="32"/>
      <c r="II56" s="32"/>
      <c r="IJ56" s="32"/>
      <c r="IK56" s="32"/>
      <c r="IL56" s="32"/>
      <c r="IM56" s="32"/>
    </row>
  </sheetData>
  <sheetProtection formatCells="0" formatColumns="0" formatRows="0"/>
  <mergeCells count="7">
    <mergeCell ref="A2:I2"/>
    <mergeCell ref="D5:G5"/>
    <mergeCell ref="A5:A6"/>
    <mergeCell ref="B5:B6"/>
    <mergeCell ref="C5:C6"/>
    <mergeCell ref="H5:H6"/>
    <mergeCell ref="I5:I6"/>
  </mergeCells>
  <printOptions horizontalCentered="1" verticalCentered="1"/>
  <pageMargins left="0.62992125984252" right="0.62992125984252" top="0.590551181102362" bottom="0.78740157480315" header="0.393700787401575" footer="0.393700787401575"/>
  <pageSetup paperSize="9" orientation="landscape" horizontalDpi="1200" verticalDpi="12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6"/>
  <sheetViews>
    <sheetView showGridLines="0" showZeros="0" workbookViewId="0">
      <selection activeCell="A2" sqref="A2:N2"/>
    </sheetView>
  </sheetViews>
  <sheetFormatPr defaultColWidth="9" defaultRowHeight="14.25" outlineLevelRow="5"/>
  <cols>
    <col min="1" max="14" width="13.875" customWidth="1"/>
  </cols>
  <sheetData>
    <row r="1" customHeight="1" spans="1:1">
      <c r="A1" s="20" t="s">
        <v>191</v>
      </c>
    </row>
    <row r="2" ht="22.5" customHeight="1" spans="1:14">
      <c r="A2" s="21" t="s">
        <v>192</v>
      </c>
      <c r="B2" s="22"/>
      <c r="C2" s="22"/>
      <c r="D2" s="22"/>
      <c r="E2" s="22"/>
      <c r="F2" s="22"/>
      <c r="G2" s="22"/>
      <c r="H2" s="22"/>
      <c r="I2" s="22"/>
      <c r="J2" s="22"/>
      <c r="K2" s="22"/>
      <c r="L2" s="22"/>
      <c r="M2" s="22"/>
      <c r="N2" s="22"/>
    </row>
    <row r="3" customHeight="1"/>
    <row r="4" customHeight="1" spans="14:14">
      <c r="N4" s="27" t="s">
        <v>193</v>
      </c>
    </row>
    <row r="5" ht="54.75" customHeight="1" spans="1:14">
      <c r="A5" s="23" t="s">
        <v>194</v>
      </c>
      <c r="B5" s="23" t="s">
        <v>195</v>
      </c>
      <c r="C5" s="23" t="s">
        <v>196</v>
      </c>
      <c r="D5" s="23" t="s">
        <v>197</v>
      </c>
      <c r="E5" s="23" t="s">
        <v>198</v>
      </c>
      <c r="F5" s="23" t="s">
        <v>199</v>
      </c>
      <c r="G5" s="23" t="s">
        <v>200</v>
      </c>
      <c r="H5" s="24" t="s">
        <v>201</v>
      </c>
      <c r="I5" s="24" t="s">
        <v>202</v>
      </c>
      <c r="J5" s="28" t="s">
        <v>203</v>
      </c>
      <c r="K5" s="28" t="s">
        <v>204</v>
      </c>
      <c r="L5" s="28" t="s">
        <v>205</v>
      </c>
      <c r="M5" s="28" t="s">
        <v>206</v>
      </c>
      <c r="N5" s="28" t="s">
        <v>207</v>
      </c>
    </row>
    <row r="6" ht="21" customHeight="1" spans="1:14">
      <c r="A6" s="25"/>
      <c r="B6" s="25"/>
      <c r="C6" s="25"/>
      <c r="D6" s="25"/>
      <c r="E6" s="25"/>
      <c r="F6" s="25"/>
      <c r="G6" s="25"/>
      <c r="H6" s="26"/>
      <c r="I6" s="26"/>
      <c r="J6" s="26"/>
      <c r="K6" s="26"/>
      <c r="L6" s="26"/>
      <c r="M6" s="26"/>
      <c r="N6" s="26"/>
    </row>
  </sheetData>
  <sheetProtection formatCells="0" formatColumns="0" formatRows="0"/>
  <mergeCells count="1">
    <mergeCell ref="A2:N2"/>
  </mergeCells>
  <printOptions horizontalCentered="1" verticalCentered="1"/>
  <pageMargins left="0.748031496062992" right="0.748031496062992" top="0.984251968503937" bottom="0.984251968503937" header="0.511811023622047" footer="0.511811023622047"/>
  <pageSetup paperSize="9" scale="67" orientation="landscape"/>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A15" sqref="A15"/>
    </sheetView>
  </sheetViews>
  <sheetFormatPr defaultColWidth="10" defaultRowHeight="14.25" outlineLevelCol="7"/>
  <cols>
    <col min="1" max="1" width="12.875" style="1" customWidth="1"/>
    <col min="2" max="2" width="28.5" style="1" customWidth="1"/>
    <col min="3" max="5" width="12.625" style="1" customWidth="1"/>
    <col min="6" max="8" width="11.625" style="1" customWidth="1"/>
    <col min="9" max="10" width="9.75" style="1" customWidth="1"/>
    <col min="11" max="16384" width="10" style="1"/>
  </cols>
  <sheetData>
    <row r="1" ht="35.85" customHeight="1" spans="1:8">
      <c r="A1" s="2"/>
      <c r="B1" s="3" t="s">
        <v>208</v>
      </c>
      <c r="C1" s="4"/>
      <c r="D1" s="4"/>
      <c r="E1" s="4"/>
      <c r="F1" s="4"/>
      <c r="G1" s="4"/>
      <c r="H1" s="4"/>
    </row>
    <row r="2" ht="16.35" customHeight="1" spans="1:8">
      <c r="A2" s="5"/>
      <c r="B2" s="5"/>
      <c r="C2" s="6"/>
      <c r="D2" s="6"/>
      <c r="E2" s="6"/>
      <c r="F2" s="6"/>
      <c r="G2" s="6"/>
      <c r="H2" s="6"/>
    </row>
    <row r="3" ht="16.35" customHeight="1" spans="1:8">
      <c r="A3" s="7" t="s">
        <v>209</v>
      </c>
      <c r="B3" s="7"/>
      <c r="C3" s="8"/>
      <c r="D3" s="8"/>
      <c r="E3" s="9"/>
      <c r="F3" s="9"/>
      <c r="G3" s="9"/>
      <c r="H3" s="9"/>
    </row>
    <row r="4" ht="16.35" customHeight="1" spans="1:8">
      <c r="A4" s="10" t="s">
        <v>210</v>
      </c>
      <c r="B4" s="10"/>
      <c r="C4" s="10"/>
      <c r="D4" s="10"/>
      <c r="E4" s="10"/>
      <c r="F4" s="10"/>
      <c r="G4" s="10"/>
      <c r="H4" s="10"/>
    </row>
    <row r="5" ht="26.1" customHeight="1" spans="1:8">
      <c r="A5" s="11" t="s">
        <v>211</v>
      </c>
      <c r="B5" s="12" t="s">
        <v>151</v>
      </c>
      <c r="C5" s="13" t="s">
        <v>201</v>
      </c>
      <c r="D5" s="13" t="s">
        <v>212</v>
      </c>
      <c r="E5" s="13"/>
      <c r="F5" s="13"/>
      <c r="G5" s="13"/>
      <c r="H5" s="13"/>
    </row>
    <row r="6" ht="32.65" customHeight="1" spans="1:8">
      <c r="A6" s="11"/>
      <c r="B6" s="12"/>
      <c r="C6" s="13"/>
      <c r="D6" s="11" t="s">
        <v>6</v>
      </c>
      <c r="E6" s="11" t="s">
        <v>213</v>
      </c>
      <c r="F6" s="11" t="s">
        <v>214</v>
      </c>
      <c r="G6" s="11" t="s">
        <v>215</v>
      </c>
      <c r="H6" s="11" t="s">
        <v>216</v>
      </c>
    </row>
    <row r="7" ht="32.65" customHeight="1" spans="1:8">
      <c r="A7" s="11"/>
      <c r="B7" s="12"/>
      <c r="C7" s="13"/>
      <c r="D7" s="11"/>
      <c r="E7" s="11"/>
      <c r="F7" s="11"/>
      <c r="G7" s="11"/>
      <c r="H7" s="11"/>
    </row>
    <row r="8" ht="26.1" customHeight="1" spans="1:8">
      <c r="A8" s="12"/>
      <c r="B8" s="12" t="s">
        <v>6</v>
      </c>
      <c r="C8" s="14">
        <v>2337.23</v>
      </c>
      <c r="D8" s="14">
        <v>2337.23</v>
      </c>
      <c r="E8" s="14">
        <v>2337.23</v>
      </c>
      <c r="F8" s="14"/>
      <c r="G8" s="14"/>
      <c r="H8" s="14"/>
    </row>
    <row r="9" ht="26.1" customHeight="1" spans="1:8">
      <c r="A9" s="15" t="s">
        <v>217</v>
      </c>
      <c r="B9" s="16" t="s">
        <v>218</v>
      </c>
      <c r="C9" s="14">
        <v>1722.89</v>
      </c>
      <c r="D9" s="14">
        <v>1722.89</v>
      </c>
      <c r="E9" s="14">
        <v>1722.89</v>
      </c>
      <c r="F9" s="14"/>
      <c r="G9" s="14"/>
      <c r="H9" s="14"/>
    </row>
    <row r="10" ht="26.1" customHeight="1" spans="1:8">
      <c r="A10" s="15" t="s">
        <v>219</v>
      </c>
      <c r="B10" s="16" t="s">
        <v>36</v>
      </c>
      <c r="C10" s="14">
        <v>90</v>
      </c>
      <c r="D10" s="14">
        <v>90</v>
      </c>
      <c r="E10" s="14">
        <v>90</v>
      </c>
      <c r="F10" s="14"/>
      <c r="G10" s="14"/>
      <c r="H10" s="14"/>
    </row>
    <row r="11" ht="26.1" customHeight="1" spans="1:8">
      <c r="A11" s="15" t="s">
        <v>220</v>
      </c>
      <c r="B11" s="16" t="s">
        <v>27</v>
      </c>
      <c r="C11" s="14">
        <v>125</v>
      </c>
      <c r="D11" s="14">
        <v>125</v>
      </c>
      <c r="E11" s="14">
        <v>125</v>
      </c>
      <c r="F11" s="14"/>
      <c r="G11" s="14"/>
      <c r="H11" s="14"/>
    </row>
    <row r="12" ht="26.1" customHeight="1" spans="1:8">
      <c r="A12" s="15" t="s">
        <v>221</v>
      </c>
      <c r="B12" s="16" t="s">
        <v>28</v>
      </c>
      <c r="C12" s="14">
        <v>19</v>
      </c>
      <c r="D12" s="14">
        <v>19</v>
      </c>
      <c r="E12" s="14">
        <v>19</v>
      </c>
      <c r="F12" s="14"/>
      <c r="G12" s="14"/>
      <c r="H12" s="14"/>
    </row>
    <row r="13" ht="27.6" customHeight="1" spans="1:8">
      <c r="A13" s="15" t="s">
        <v>222</v>
      </c>
      <c r="B13" s="16" t="s">
        <v>29</v>
      </c>
      <c r="C13" s="14">
        <v>62.5</v>
      </c>
      <c r="D13" s="14">
        <v>62.5</v>
      </c>
      <c r="E13" s="14">
        <v>62.5</v>
      </c>
      <c r="F13" s="14"/>
      <c r="G13" s="14"/>
      <c r="H13" s="14"/>
    </row>
    <row r="14" ht="27.6" customHeight="1" spans="1:8">
      <c r="A14" s="15" t="s">
        <v>223</v>
      </c>
      <c r="B14" s="17" t="s">
        <v>30</v>
      </c>
      <c r="C14" s="14">
        <v>182.96</v>
      </c>
      <c r="D14" s="14">
        <v>182.96</v>
      </c>
      <c r="E14" s="14">
        <v>182.96</v>
      </c>
      <c r="F14" s="14"/>
      <c r="G14" s="14"/>
      <c r="H14" s="14"/>
    </row>
    <row r="15" ht="27.6" customHeight="1" spans="1:8">
      <c r="A15" s="15" t="s">
        <v>224</v>
      </c>
      <c r="B15" s="18" t="s">
        <v>31</v>
      </c>
      <c r="C15" s="14">
        <v>130.13</v>
      </c>
      <c r="D15" s="14">
        <v>130.13</v>
      </c>
      <c r="E15" s="14">
        <v>130.13</v>
      </c>
      <c r="F15" s="14"/>
      <c r="G15" s="14"/>
      <c r="H15" s="14"/>
    </row>
    <row r="16" ht="27.6" customHeight="1" spans="1:8">
      <c r="A16" s="15" t="s">
        <v>225</v>
      </c>
      <c r="B16" s="16" t="s">
        <v>32</v>
      </c>
      <c r="C16" s="14">
        <v>4.75</v>
      </c>
      <c r="D16" s="14">
        <v>4.75</v>
      </c>
      <c r="E16" s="14">
        <v>4.75</v>
      </c>
      <c r="F16" s="14"/>
      <c r="G16" s="14"/>
      <c r="H16" s="14"/>
    </row>
    <row r="17" ht="26.1" customHeight="1" spans="1:8">
      <c r="A17" s="19"/>
      <c r="B17" s="19"/>
      <c r="C17" s="14"/>
      <c r="D17" s="14"/>
      <c r="E17" s="14"/>
      <c r="F17" s="14"/>
      <c r="G17" s="14"/>
      <c r="H17" s="14"/>
    </row>
    <row r="18" ht="26.1" customHeight="1" spans="1:8">
      <c r="A18" s="19"/>
      <c r="B18" s="19"/>
      <c r="C18" s="14"/>
      <c r="D18" s="14"/>
      <c r="E18" s="14"/>
      <c r="F18" s="14"/>
      <c r="G18" s="14"/>
      <c r="H18" s="14"/>
    </row>
  </sheetData>
  <mergeCells count="11">
    <mergeCell ref="B1:H1"/>
    <mergeCell ref="A4:H4"/>
    <mergeCell ref="D5:H5"/>
    <mergeCell ref="A5:A7"/>
    <mergeCell ref="B5:B7"/>
    <mergeCell ref="C5:C7"/>
    <mergeCell ref="D6:D7"/>
    <mergeCell ref="E6:E7"/>
    <mergeCell ref="F6:F7"/>
    <mergeCell ref="G6:G7"/>
    <mergeCell ref="H6:H7"/>
  </mergeCells>
  <pageMargins left="0.7" right="0.7" top="0.75" bottom="0.75" header="0.3" footer="0.3"/>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21</vt:i4>
      </vt:variant>
    </vt:vector>
  </HeadingPairs>
  <TitlesOfParts>
    <vt:vector size="21" baseType="lpstr">
      <vt:lpstr>表皮</vt:lpstr>
      <vt:lpstr>1部门收支总表</vt:lpstr>
      <vt:lpstr>2部门收入总表</vt:lpstr>
      <vt:lpstr>3部门支出总表</vt:lpstr>
      <vt:lpstr>4政府预算支出经济分类情况表</vt:lpstr>
      <vt:lpstr>5部门预算支出经济分类情况表</vt:lpstr>
      <vt:lpstr>6财政拨款收支总表</vt:lpstr>
      <vt:lpstr>7一般公共预算支出表</vt:lpstr>
      <vt:lpstr>8一般公共预算基本支出表</vt:lpstr>
      <vt:lpstr>9财政拨款收入安排的预算支出表</vt:lpstr>
      <vt:lpstr>10省提前告知专项支出表</vt:lpstr>
      <vt:lpstr>11纳入预算管理的行政事业性收费收入安排的预算支出表</vt:lpstr>
      <vt:lpstr>12政府性基金预算支出表</vt:lpstr>
      <vt:lpstr>13纳入专户管理的行政事业性收费收入安排的预算支出表</vt:lpstr>
      <vt:lpstr>14项目支出表（偿债）</vt:lpstr>
      <vt:lpstr>15项目支出明细表</vt:lpstr>
      <vt:lpstr>16“三公”经费支出预算表</vt:lpstr>
      <vt:lpstr>17政府采购表</vt:lpstr>
      <vt:lpstr>18政府购买服务表</vt:lpstr>
      <vt:lpstr>19支出功能预算表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锦瑟</cp:lastModifiedBy>
  <dcterms:created xsi:type="dcterms:W3CDTF">1996-12-17T01:32:00Z</dcterms:created>
  <cp:lastPrinted>2022-03-27T09:24:00Z</cp:lastPrinted>
  <dcterms:modified xsi:type="dcterms:W3CDTF">2022-04-01T07:09:56Z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4721168</vt:i4>
  </property>
  <property fmtid="{D5CDD505-2E9C-101B-9397-08002B2CF9AE}" pid="3" name="ICV">
    <vt:lpwstr>9C1695244FD74E6AAB37BFB01EF41D27</vt:lpwstr>
  </property>
  <property fmtid="{D5CDD505-2E9C-101B-9397-08002B2CF9AE}" pid="4" name="KSOProductBuildVer">
    <vt:lpwstr>2052-11.1.0.11365</vt:lpwstr>
  </property>
</Properties>
</file>