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02" firstSheet="6" activeTab="9"/>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 name="Sheet1" sheetId="44" r:id="rId21"/>
  </sheets>
  <externalReferences>
    <externalReference r:id="rId22"/>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<sst xmlns="http://schemas.openxmlformats.org/spreadsheetml/2006/main" count="449" uniqueCount="226">
  <si>
    <t xml:space="preserve">2022年昌图县市场监督管理局部门预算公开报表  </t>
  </si>
  <si>
    <t xml:space="preserve"> </t>
  </si>
  <si>
    <t>附表1：</t>
  </si>
  <si>
    <t xml:space="preserve">    2022年昌图县市场监督管理局部门收支预算总表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</si>
  <si>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</si>
  <si>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</si>
  <si>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</si>
  <si>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</si>
  <si>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</si>
  <si>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</si>
  <si>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</si>
  <si>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</si>
  <si>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</si>
  <si>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</si>
  <si>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</si>
  <si>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</si>
  <si>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</si>
  <si>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</si>
  <si>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</si>
  <si>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</si>
  <si>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昌图县市场监督管理局</t>
  </si>
  <si>
    <t>附表2：</t>
  </si>
  <si>
    <t>2022年昌图县市场监督管理局部门收入预算总表</t>
  </si>
  <si>
    <t xml:space="preserve"> 单位：万元</t>
  </si>
  <si>
    <t>科目名称（类/款/项）</t>
  </si>
  <si>
    <t>2013801行政运行</t>
  </si>
  <si>
    <t>2013802一般行政管理事务</t>
  </si>
  <si>
    <t>市场秩序执法</t>
  </si>
  <si>
    <t>质量安全监管</t>
  </si>
  <si>
    <t>食品安全监管</t>
  </si>
  <si>
    <t>机关事业单位基本养老保险缴费支出</t>
  </si>
  <si>
    <t>住房公积金</t>
  </si>
  <si>
    <t>伤残抚恤</t>
  </si>
  <si>
    <t>附表3：</t>
  </si>
  <si>
    <t>2022年昌图县市场监督管理局部门支出预算总表</t>
  </si>
  <si>
    <t>基本支出</t>
  </si>
  <si>
    <t>一般行政管理事务</t>
  </si>
  <si>
    <t>附表4：</t>
  </si>
  <si>
    <t>2022年市场监督管理局政府预算经济分类情况表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</si>
  <si>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</si>
  <si>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</si>
  <si>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</si>
  <si>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</si>
  <si>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</si>
  <si>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</si>
  <si>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</si>
  <si>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</si>
  <si>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</si>
  <si>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</si>
  <si>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</si>
  <si>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</si>
  <si>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</si>
  <si>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</si>
  <si>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</si>
  <si>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</si>
  <si>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</si>
  <si>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</si>
  <si>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</si>
  <si>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</si>
  <si>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</si>
  <si>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</si>
  <si>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</si>
  <si>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</si>
  <si>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</si>
  <si>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</si>
  <si>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</si>
  <si>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</si>
  <si>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</si>
  <si>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</si>
  <si>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</si>
  <si>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</si>
  <si>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</si>
  <si>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</si>
  <si>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</si>
  <si>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</si>
  <si>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</si>
  <si>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</si>
  <si>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</si>
  <si>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2022年市场监督管理局部门预算经济分类情况表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</si>
  <si>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</si>
  <si>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</si>
  <si>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</si>
  <si>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</si>
  <si>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</si>
  <si>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</si>
  <si>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</si>
  <si>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</si>
  <si>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</si>
  <si>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</si>
  <si>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</si>
  <si>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</si>
  <si>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</si>
  <si>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</si>
  <si>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</si>
  <si>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</si>
  <si>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</si>
  <si>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</si>
  <si>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</si>
  <si>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</si>
  <si>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</si>
  <si>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</si>
  <si>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</si>
  <si>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</si>
  <si>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</si>
  <si>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2022年市场监督管理局部门财政拨款收支预算总表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</si>
  <si>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</si>
  <si>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</si>
  <si>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</si>
  <si>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</si>
  <si>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</si>
  <si>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</si>
  <si>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</si>
  <si>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</si>
  <si>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</si>
  <si>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</si>
  <si>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</si>
  <si>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</si>
  <si>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</si>
  <si>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</si>
  <si>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</si>
  <si>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</si>
  <si>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</si>
  <si>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</si>
  <si>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</si>
  <si>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</si>
  <si>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</si>
  <si>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</si>
  <si>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</si>
  <si>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</si>
  <si>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</si>
  <si>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</si>
  <si>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</si>
  <si>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</si>
  <si>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</si>
  <si>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</si>
  <si>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</si>
  <si>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</si>
  <si>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</si>
  <si>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</si>
  <si>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</si>
  <si>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</si>
  <si>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</si>
  <si>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</si>
  <si>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</si>
  <si>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</si>
  <si>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</si>
  <si>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</si>
  <si>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</si>
  <si>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2022年昌图县市场监督管理局部门一般公共预算支出表</t>
  </si>
  <si>
    <t>附表8：</t>
  </si>
  <si>
    <t>2022年市场监督管理局部门一般公共预算基本支出表</t>
  </si>
  <si>
    <t>科目名称</t>
  </si>
  <si>
    <t>2022年基本支出</t>
  </si>
  <si>
    <t>合  计</t>
  </si>
  <si>
    <t>人员经费</t>
  </si>
  <si>
    <t>公用经费</t>
  </si>
  <si>
    <t>附表9：</t>
  </si>
  <si>
    <t>2022年市场监督管理局财政拨款收入安排的预算支出表</t>
  </si>
  <si>
    <t>对个人和家庭的补助</t>
  </si>
  <si>
    <t>2013802行政运行</t>
  </si>
  <si>
    <t>附表10：</t>
  </si>
  <si>
    <t>2022年市场监督管理局市提前告知专项支出表</t>
  </si>
  <si>
    <t>附表11：</t>
  </si>
  <si>
    <t>2022年市场监督管理局纳入预算管理的行政事业性收费收入安排的预算支出表</t>
  </si>
  <si>
    <t>附表12：</t>
  </si>
  <si>
    <t>2022年市场监督管理局部门政府性基金预算收入安排的预算支出表</t>
  </si>
  <si>
    <t>附表13：</t>
  </si>
  <si>
    <t>2022年市场监督管理局纳入专户管理的行政事业性收费收入安排的预算支出表</t>
  </si>
  <si>
    <t>附表14：</t>
  </si>
  <si>
    <t>2022年市场监督管理局部门债务支出预算情况表</t>
  </si>
  <si>
    <t>项目名称</t>
  </si>
  <si>
    <t>项目内容</t>
  </si>
  <si>
    <t>附表15：</t>
  </si>
  <si>
    <t xml:space="preserve">2022年市场监督管理局项目支出预算明细表           
</t>
  </si>
  <si>
    <t>部门(单位)名称</t>
  </si>
  <si>
    <t>纳入专户管理的行政事业性收费收</t>
  </si>
  <si>
    <t>项目绩效目标</t>
  </si>
  <si>
    <t>附表16：</t>
  </si>
  <si>
    <t>2022年市场监督管理局部门一般公共预算“三公”经费支出情况表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</si>
  <si>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</si>
  <si>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</si>
  <si>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</si>
  <si>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</si>
  <si>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</si>
  <si>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</si>
  <si>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</si>
  <si>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</si>
  <si>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</si>
  <si>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2022年市场监督管理局部门政府采购支出预算表</t>
  </si>
  <si>
    <t xml:space="preserve">              单位：万元</t>
  </si>
  <si>
    <t>单位名称科目名称（类/款/项）</t>
  </si>
  <si>
    <t>附表18：</t>
  </si>
  <si>
    <t>2022年市场监督管理局部门财政资金安排的政府购买服务项目支出表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</si>
  <si>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</si>
  <si>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</si>
  <si>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</si>
  <si>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</si>
  <si>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</si>
  <si>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</si>
  <si>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</si>
  <si>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</si>
  <si>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</si>
  <si>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</si>
  <si>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</si>
  <si>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</si>
  <si>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</si>
  <si>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</si>
  <si>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</si>
  <si>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2022年市场监督管理局支出功能分类预算表</t>
  </si>
  <si>
    <t>表19</t>
  </si>
  <si>
    <t>部门名称：昌图县城市发展服务中心</t>
  </si>
  <si>
    <t>科目编码</t>
  </si>
  <si>
    <t>本年收入</t>
  </si>
  <si>
    <t>一般公共
预算</t>
  </si>
  <si>
    <t>政府性基金预算</t>
  </si>
  <si>
    <t>国有资本经营预算</t>
  </si>
  <si>
    <t>财政专户管理资金</t>
  </si>
  <si>
    <r>
      <rPr>
        <sz val="10"/>
        <rFont val="宋体"/>
        <charset val="134"/>
      </rPr>
      <t>2</t>
    </r>
    <r>
      <rPr>
        <sz val="10"/>
        <rFont val="宋体"/>
        <charset val="134"/>
      </rPr>
      <t>013801</t>
    </r>
  </si>
  <si>
    <t>行政运行</t>
  </si>
  <si>
    <r>
      <rPr>
        <sz val="10"/>
        <rFont val="宋体"/>
        <charset val="134"/>
      </rPr>
      <t>2</t>
    </r>
    <r>
      <rPr>
        <sz val="10"/>
        <rFont val="宋体"/>
        <charset val="134"/>
      </rPr>
      <t>013802</t>
    </r>
  </si>
  <si>
    <r>
      <rPr>
        <sz val="10"/>
        <rFont val="宋体"/>
        <charset val="134"/>
      </rPr>
      <t>2</t>
    </r>
    <r>
      <rPr>
        <sz val="10"/>
        <rFont val="宋体"/>
        <charset val="134"/>
      </rPr>
      <t>013805</t>
    </r>
  </si>
  <si>
    <r>
      <rPr>
        <sz val="10"/>
        <rFont val="宋体"/>
        <charset val="134"/>
      </rPr>
      <t>2</t>
    </r>
    <r>
      <rPr>
        <sz val="10"/>
        <rFont val="宋体"/>
        <charset val="134"/>
      </rPr>
      <t>013815</t>
    </r>
  </si>
  <si>
    <r>
      <rPr>
        <sz val="10"/>
        <rFont val="宋体"/>
        <charset val="134"/>
      </rPr>
      <t>2</t>
    </r>
    <r>
      <rPr>
        <sz val="10"/>
        <rFont val="宋体"/>
        <charset val="134"/>
      </rPr>
      <t>013816</t>
    </r>
  </si>
  <si>
    <r>
      <rPr>
        <sz val="10"/>
        <rFont val="宋体"/>
        <charset val="134"/>
      </rPr>
      <t>2</t>
    </r>
    <r>
      <rPr>
        <sz val="10"/>
        <rFont val="宋体"/>
        <charset val="134"/>
      </rPr>
      <t>080505</t>
    </r>
  </si>
  <si>
    <r>
      <rPr>
        <sz val="10"/>
        <rFont val="宋体"/>
        <charset val="134"/>
      </rPr>
      <t>2</t>
    </r>
    <r>
      <rPr>
        <sz val="10"/>
        <rFont val="宋体"/>
        <charset val="134"/>
      </rPr>
      <t>210201</t>
    </r>
  </si>
  <si>
    <r>
      <rPr>
        <sz val="10"/>
        <rFont val="宋体"/>
        <charset val="134"/>
      </rPr>
      <t>2</t>
    </r>
    <r>
      <rPr>
        <sz val="10"/>
        <rFont val="宋体"/>
        <charset val="134"/>
      </rPr>
      <t>080802</t>
    </r>
  </si>
</sst>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176" formatCode="0.0_);[Red]\(0.0\)"/>
    <numFmt numFmtId="43" formatCode="_ * #,##0.00_ ;_ * \-#,##0.00_ ;_ * &quot;-&quot;??_ ;_ @_ "/>
    <numFmt numFmtId="177" formatCode="0.0"/>
    <numFmt numFmtId="178" formatCode="0.00_);[Red]\(0.00\)"/>
    <numFmt numFmtId="179" formatCode="#,##0.0;[Red]\-#,##0.0"/>
    <numFmt numFmtId="180" formatCode="#,##0.00_ "/>
    <numFmt numFmtId="181" formatCode="0.00_ "/>
  </numFmts>
  <fonts count="49">
    <font>
      <sz val="12"/>
      <name val="宋体"/>
      <charset val="134"/>
    </font>
    <font>
      <sz val="9"/>
      <name val="SimSun"/>
      <charset val="134"/>
    </font>
    <font>
      <b/>
      <sz val="22"/>
      <name val="宋体"/>
      <charset val="134"/>
    </font>
    <font>
      <b/>
      <sz val="22"/>
      <name val="宋体"/>
      <charset val="134"/>
    </font>
    <font>
      <sz val="10"/>
      <name val="宋体"/>
      <charset val="134"/>
    </font>
    <font>
      <sz val="10"/>
      <name val="宋体"/>
      <charset val="134"/>
    </font>
    <font>
      <sz val="9"/>
      <name val="宋体"/>
      <charset val="134"/>
    </font>
    <font>
      <sz val="18"/>
      <name val="黑体"/>
      <charset val="134"/>
    </font>
    <font>
      <sz val="18"/>
      <name val="黑体"/>
      <charset val="134"/>
    </font>
    <font>
      <b/>
      <sz val="10"/>
      <name val="宋体"/>
      <charset val="134"/>
    </font>
    <font>
      <sz val="9"/>
      <name val="宋体"/>
      <charset val="134"/>
    </font>
    <font>
      <b/>
      <sz val="12"/>
      <name val="宋体"/>
      <charset val="134"/>
    </font>
    <font>
      <b/>
      <sz val="18"/>
      <color indexed="8"/>
      <name val="宋体"/>
      <charset val="134"/>
    </font>
    <font>
      <b/>
      <sz val="18"/>
      <color indexed="8"/>
      <name val="宋体"/>
      <charset val="134"/>
    </font>
    <font>
      <b/>
      <sz val="20"/>
      <name val="宋体"/>
      <charset val="134"/>
    </font>
    <font>
      <b/>
      <sz val="20"/>
      <name val="宋体"/>
      <charset val="134"/>
    </font>
    <font>
      <b/>
      <sz val="18"/>
      <name val="宋体"/>
      <charset val="134"/>
    </font>
    <font>
      <b/>
      <sz val="18"/>
      <name val="宋体"/>
      <charset val="134"/>
    </font>
    <font>
      <b/>
      <sz val="10"/>
      <name val="宋体"/>
      <charset val="134"/>
    </font>
    <font>
      <b/>
      <sz val="9"/>
      <name val="宋体"/>
      <charset val="134"/>
    </font>
    <font>
      <sz val="10"/>
      <color rgb="FFFF0000"/>
      <name val="宋体"/>
      <charset val="134"/>
    </font>
    <font>
      <sz val="11"/>
      <name val="宋体"/>
      <charset val="134"/>
    </font>
    <font>
      <sz val="28"/>
      <name val="宋体"/>
      <charset val="134"/>
    </font>
    <font>
      <sz val="28"/>
      <name val="宋体"/>
      <charset val="134"/>
    </font>
    <font>
      <sz val="22"/>
      <name val="宋体"/>
      <charset val="134"/>
    </font>
    <font>
      <sz val="11"/>
      <color rgb="FF9C650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indexed="8"/>
      <name val="宋体"/>
      <charset val="1"/>
      <scheme val="minor"/>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2"/>
      <name val="宋体"/>
      <charset val="134"/>
    </font>
    <font>
      <b/>
      <sz val="11"/>
      <color rgb="FFFFFFFF"/>
      <name val="宋体"/>
      <charset val="0"/>
      <scheme val="minor"/>
    </font>
    <font>
      <u/>
      <sz val="11"/>
      <color rgb="FF800080"/>
      <name val="宋体"/>
      <charset val="0"/>
      <scheme val="minor"/>
    </font>
    <font>
      <sz val="10"/>
      <name val="Geneva"/>
      <charset val="134"/>
    </font>
    <font>
      <sz val="10"/>
      <name val="Arial"/>
      <charset val="134"/>
    </font>
  </fonts>
  <fills count="35">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1">
    <xf numFmtId="0" fontId="0" fillId="0" borderId="0"/>
    <xf numFmtId="42" fontId="29" fillId="0" borderId="0" applyFont="0" applyFill="0" applyBorder="0" applyAlignment="0" applyProtection="0">
      <alignment vertical="center"/>
    </xf>
    <xf numFmtId="0" fontId="34" fillId="11" borderId="0" applyNumberFormat="0" applyBorder="0" applyAlignment="0" applyProtection="0">
      <alignment vertical="center"/>
    </xf>
    <xf numFmtId="0" fontId="38" fillId="13" borderId="2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4" fillId="17" borderId="0" applyNumberFormat="0" applyBorder="0" applyAlignment="0" applyProtection="0">
      <alignment vertical="center"/>
    </xf>
    <xf numFmtId="0" fontId="30" fillId="6" borderId="0" applyNumberFormat="0" applyBorder="0" applyAlignment="0" applyProtection="0">
      <alignment vertical="center"/>
    </xf>
    <xf numFmtId="43" fontId="29" fillId="0" borderId="0" applyFont="0" applyFill="0" applyBorder="0" applyAlignment="0" applyProtection="0">
      <alignment vertical="center"/>
    </xf>
    <xf numFmtId="0" fontId="35" fillId="21" borderId="0" applyNumberFormat="0" applyBorder="0" applyAlignment="0" applyProtection="0">
      <alignment vertical="center"/>
    </xf>
    <xf numFmtId="0" fontId="41" fillId="0" borderId="0" applyNumberFormat="0" applyFill="0" applyBorder="0" applyAlignment="0" applyProtection="0">
      <alignment vertical="center"/>
    </xf>
    <xf numFmtId="9" fontId="29" fillId="0" borderId="0" applyFont="0" applyFill="0" applyBorder="0" applyAlignment="0" applyProtection="0">
      <alignment vertical="center"/>
    </xf>
    <xf numFmtId="0" fontId="10" fillId="0" borderId="0">
      <alignment vertical="center"/>
    </xf>
    <xf numFmtId="0" fontId="46" fillId="0" borderId="0" applyNumberFormat="0" applyFill="0" applyBorder="0" applyAlignment="0" applyProtection="0">
      <alignment vertical="center"/>
    </xf>
    <xf numFmtId="0" fontId="29" fillId="7" borderId="19" applyNumberFormat="0" applyFont="0" applyAlignment="0" applyProtection="0">
      <alignment vertical="center"/>
    </xf>
    <xf numFmtId="0" fontId="35" fillId="26" borderId="0" applyNumberFormat="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15" applyNumberFormat="0" applyFill="0" applyAlignment="0" applyProtection="0">
      <alignment vertical="center"/>
    </xf>
    <xf numFmtId="0" fontId="39" fillId="0" borderId="15" applyNumberFormat="0" applyFill="0" applyAlignment="0" applyProtection="0">
      <alignment vertical="center"/>
    </xf>
    <xf numFmtId="0" fontId="10" fillId="0" borderId="0">
      <alignment vertical="center"/>
    </xf>
    <xf numFmtId="0" fontId="35" fillId="10" borderId="0" applyNumberFormat="0" applyBorder="0" applyAlignment="0" applyProtection="0">
      <alignment vertical="center"/>
    </xf>
    <xf numFmtId="0" fontId="32" fillId="0" borderId="18" applyNumberFormat="0" applyFill="0" applyAlignment="0" applyProtection="0">
      <alignment vertical="center"/>
    </xf>
    <xf numFmtId="0" fontId="35" fillId="9" borderId="0" applyNumberFormat="0" applyBorder="0" applyAlignment="0" applyProtection="0">
      <alignment vertical="center"/>
    </xf>
    <xf numFmtId="0" fontId="27" fillId="5" borderId="16" applyNumberFormat="0" applyAlignment="0" applyProtection="0">
      <alignment vertical="center"/>
    </xf>
    <xf numFmtId="0" fontId="40" fillId="5" borderId="20" applyNumberFormat="0" applyAlignment="0" applyProtection="0">
      <alignment vertical="center"/>
    </xf>
    <xf numFmtId="0" fontId="45" fillId="24" borderId="22" applyNumberFormat="0" applyAlignment="0" applyProtection="0">
      <alignment vertical="center"/>
    </xf>
    <xf numFmtId="0" fontId="34" fillId="8" borderId="0" applyNumberFormat="0" applyBorder="0" applyAlignment="0" applyProtection="0">
      <alignment vertical="center"/>
    </xf>
    <xf numFmtId="0" fontId="35" fillId="16" borderId="0" applyNumberFormat="0" applyBorder="0" applyAlignment="0" applyProtection="0">
      <alignment vertical="center"/>
    </xf>
    <xf numFmtId="0" fontId="31" fillId="0" borderId="17" applyNumberFormat="0" applyFill="0" applyAlignment="0" applyProtection="0">
      <alignment vertical="center"/>
    </xf>
    <xf numFmtId="0" fontId="42" fillId="0" borderId="21" applyNumberFormat="0" applyFill="0" applyAlignment="0" applyProtection="0">
      <alignment vertical="center"/>
    </xf>
    <xf numFmtId="0" fontId="36" fillId="12" borderId="0" applyNumberFormat="0" applyBorder="0" applyAlignment="0" applyProtection="0">
      <alignment vertical="center"/>
    </xf>
    <xf numFmtId="0" fontId="25" fillId="4" borderId="0" applyNumberFormat="0" applyBorder="0" applyAlignment="0" applyProtection="0">
      <alignment vertical="center"/>
    </xf>
    <xf numFmtId="0" fontId="34" fillId="20" borderId="0" applyNumberFormat="0" applyBorder="0" applyAlignment="0" applyProtection="0">
      <alignment vertical="center"/>
    </xf>
    <xf numFmtId="0" fontId="35" fillId="23"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19" borderId="0" applyNumberFormat="0" applyBorder="0" applyAlignment="0" applyProtection="0">
      <alignment vertical="center"/>
    </xf>
    <xf numFmtId="0" fontId="34" fillId="31" borderId="0" applyNumberFormat="0" applyBorder="0" applyAlignment="0" applyProtection="0">
      <alignment vertical="center"/>
    </xf>
    <xf numFmtId="0" fontId="35" fillId="34" borderId="0" applyNumberFormat="0" applyBorder="0" applyAlignment="0" applyProtection="0">
      <alignment vertical="center"/>
    </xf>
    <xf numFmtId="0" fontId="35" fillId="22" borderId="0" applyNumberFormat="0" applyBorder="0" applyAlignment="0" applyProtection="0">
      <alignment vertical="center"/>
    </xf>
    <xf numFmtId="0" fontId="34" fillId="27" borderId="0" applyNumberFormat="0" applyBorder="0" applyAlignment="0" applyProtection="0">
      <alignment vertical="center"/>
    </xf>
    <xf numFmtId="0" fontId="34" fillId="33" borderId="0" applyNumberFormat="0" applyBorder="0" applyAlignment="0" applyProtection="0">
      <alignment vertical="center"/>
    </xf>
    <xf numFmtId="0" fontId="35" fillId="15" borderId="0" applyNumberFormat="0" applyBorder="0" applyAlignment="0" applyProtection="0">
      <alignment vertical="center"/>
    </xf>
    <xf numFmtId="0" fontId="34" fillId="30" borderId="0" applyNumberFormat="0" applyBorder="0" applyAlignment="0" applyProtection="0">
      <alignment vertical="center"/>
    </xf>
    <xf numFmtId="0" fontId="35" fillId="25" borderId="0" applyNumberFormat="0" applyBorder="0" applyAlignment="0" applyProtection="0">
      <alignment vertical="center"/>
    </xf>
    <xf numFmtId="0" fontId="35" fillId="32" borderId="0" applyNumberFormat="0" applyBorder="0" applyAlignment="0" applyProtection="0">
      <alignment vertical="center"/>
    </xf>
    <xf numFmtId="0" fontId="10" fillId="0" borderId="0">
      <alignment vertical="center"/>
    </xf>
    <xf numFmtId="0" fontId="10" fillId="0" borderId="0"/>
    <xf numFmtId="0" fontId="34" fillId="14" borderId="0" applyNumberFormat="0" applyBorder="0" applyAlignment="0" applyProtection="0">
      <alignment vertical="center"/>
    </xf>
    <xf numFmtId="0" fontId="44" fillId="0" borderId="0">
      <alignment vertical="center"/>
    </xf>
    <xf numFmtId="0" fontId="35" fillId="18" borderId="0" applyNumberFormat="0" applyBorder="0" applyAlignment="0" applyProtection="0">
      <alignment vertical="center"/>
    </xf>
    <xf numFmtId="0" fontId="44" fillId="0" borderId="0">
      <alignment vertical="center"/>
    </xf>
    <xf numFmtId="0" fontId="33" fillId="0" borderId="0">
      <alignment vertical="center"/>
    </xf>
    <xf numFmtId="0" fontId="48" fillId="0" borderId="0"/>
    <xf numFmtId="0" fontId="44" fillId="0" borderId="0"/>
    <xf numFmtId="0" fontId="10" fillId="0" borderId="0"/>
    <xf numFmtId="0" fontId="10" fillId="0" borderId="0"/>
    <xf numFmtId="0" fontId="47" fillId="0" borderId="0"/>
  </cellStyleXfs>
  <cellXfs count="208">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2" fontId="4" fillId="2" borderId="0" xfId="0" applyNumberFormat="1" applyFont="1" applyFill="1" applyBorder="1" applyAlignment="1">
      <alignment horizontal="left" vertical="center"/>
    </xf>
    <xf numFmtId="2"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wrapText="1"/>
    </xf>
    <xf numFmtId="177" fontId="4" fillId="2" borderId="0" xfId="0" applyNumberFormat="1" applyFont="1" applyFill="1" applyBorder="1" applyAlignment="1">
      <alignment horizontal="center" vertical="center" wrapText="1"/>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center" wrapText="1"/>
    </xf>
    <xf numFmtId="0" fontId="5" fillId="0" borderId="2" xfId="22" applyNumberFormat="1" applyFont="1" applyFill="1" applyBorder="1" applyAlignment="1" applyProtection="1">
      <alignment horizontal="left" vertical="center" wrapText="1"/>
    </xf>
    <xf numFmtId="0" fontId="4" fillId="0" borderId="2" xfId="22" applyNumberFormat="1" applyFont="1" applyFill="1" applyBorder="1" applyAlignment="1" applyProtection="1">
      <alignment horizontal="left" vertical="center" wrapText="1"/>
    </xf>
    <xf numFmtId="0" fontId="6" fillId="0" borderId="2" xfId="22" applyFont="1" applyBorder="1">
      <alignment vertical="center"/>
    </xf>
    <xf numFmtId="49" fontId="4" fillId="2" borderId="1" xfId="0" applyNumberFormat="1" applyFont="1" applyFill="1" applyBorder="1" applyAlignment="1">
      <alignment horizontal="left" vertical="center" wrapText="1"/>
    </xf>
    <xf numFmtId="0" fontId="0" fillId="0" borderId="0" xfId="0" applyFont="1"/>
    <xf numFmtId="0" fontId="7" fillId="0" borderId="0" xfId="54" applyFont="1" applyAlignment="1">
      <alignment horizontal="center" vertical="center"/>
    </xf>
    <xf numFmtId="0" fontId="8" fillId="0" borderId="0" xfId="54" applyFont="1" applyAlignment="1">
      <alignment horizontal="center" vertical="center"/>
    </xf>
    <xf numFmtId="0" fontId="9" fillId="0" borderId="2" xfId="54" applyFont="1" applyBorder="1" applyAlignment="1">
      <alignment horizontal="center" vertical="center" wrapText="1"/>
    </xf>
    <xf numFmtId="0" fontId="9" fillId="0" borderId="2" xfId="56" applyFont="1" applyBorder="1" applyAlignment="1">
      <alignment horizontal="center" vertical="center" wrapText="1"/>
    </xf>
    <xf numFmtId="49" fontId="0" fillId="3" borderId="2" xfId="0" applyNumberFormat="1" applyFill="1" applyBorder="1" applyAlignment="1">
      <alignment horizontal="left" vertical="center"/>
    </xf>
    <xf numFmtId="0" fontId="0" fillId="3" borderId="2" xfId="0" applyNumberFormat="1" applyFont="1" applyFill="1" applyBorder="1" applyAlignment="1">
      <alignment horizontal="right" vertical="center"/>
    </xf>
    <xf numFmtId="0" fontId="4" fillId="0" borderId="3" xfId="54" applyFont="1" applyBorder="1" applyAlignment="1">
      <alignment horizontal="right" vertical="center"/>
    </xf>
    <xf numFmtId="0" fontId="9" fillId="0" borderId="2" xfId="56" applyFont="1" applyFill="1" applyBorder="1" applyAlignment="1">
      <alignment horizontal="center" vertical="center" wrapText="1"/>
    </xf>
    <xf numFmtId="0" fontId="10" fillId="0" borderId="0" xfId="12" applyFont="1" applyFill="1" applyAlignment="1"/>
    <xf numFmtId="0" fontId="4" fillId="0" borderId="0" xfId="12" applyFont="1" applyFill="1">
      <alignment vertical="center"/>
    </xf>
    <xf numFmtId="0" fontId="10" fillId="0" borderId="0" xfId="12" applyFont="1" applyAlignment="1"/>
    <xf numFmtId="0" fontId="10" fillId="0" borderId="0" xfId="12">
      <alignment vertical="center"/>
    </xf>
    <xf numFmtId="0" fontId="2" fillId="0" borderId="0" xfId="12" applyNumberFormat="1" applyFont="1" applyFill="1" applyAlignment="1" applyProtection="1">
      <alignment horizontal="center"/>
    </xf>
    <xf numFmtId="0" fontId="3" fillId="0" borderId="0" xfId="12" applyNumberFormat="1" applyFont="1" applyFill="1" applyAlignment="1" applyProtection="1">
      <alignment horizontal="center"/>
    </xf>
    <xf numFmtId="0" fontId="9" fillId="0" borderId="0" xfId="12" applyFont="1" applyFill="1" applyAlignment="1"/>
    <xf numFmtId="0" fontId="9" fillId="0" borderId="0" xfId="12" applyFont="1" applyAlignment="1"/>
    <xf numFmtId="0" fontId="9" fillId="0" borderId="2" xfId="12" applyFont="1" applyBorder="1" applyAlignment="1">
      <alignment horizontal="center" vertical="center" wrapText="1"/>
    </xf>
    <xf numFmtId="0" fontId="9" fillId="0" borderId="2" xfId="12" applyFont="1" applyFill="1" applyBorder="1" applyAlignment="1">
      <alignment horizontal="center" vertical="center" wrapText="1"/>
    </xf>
    <xf numFmtId="0" fontId="9" fillId="0" borderId="2" xfId="2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8" fontId="0" fillId="3" borderId="2" xfId="0" applyNumberFormat="1" applyFill="1" applyBorder="1" applyAlignment="1">
      <alignment horizontal="right" vertical="center" wrapText="1"/>
    </xf>
    <xf numFmtId="49" fontId="4" fillId="0" borderId="0" xfId="0" applyNumberFormat="1" applyFont="1" applyFill="1" applyBorder="1" applyAlignment="1" applyProtection="1">
      <alignment horizontal="left" vertical="center" wrapText="1"/>
    </xf>
    <xf numFmtId="179" fontId="4" fillId="0" borderId="0" xfId="0" applyNumberFormat="1" applyFont="1" applyFill="1" applyBorder="1" applyAlignment="1" applyProtection="1">
      <alignment horizontal="right" vertical="center" wrapText="1"/>
    </xf>
    <xf numFmtId="0" fontId="10" fillId="0" borderId="0" xfId="12" applyFont="1" applyBorder="1" applyAlignment="1"/>
    <xf numFmtId="0" fontId="10" fillId="0" borderId="0" xfId="12" applyFill="1">
      <alignment vertical="center"/>
    </xf>
    <xf numFmtId="0" fontId="9" fillId="0" borderId="3" xfId="12" applyFont="1" applyFill="1" applyBorder="1" applyAlignment="1">
      <alignment horizontal="right" vertical="center"/>
    </xf>
    <xf numFmtId="0" fontId="9" fillId="0" borderId="0" xfId="0" applyFont="1" applyAlignment="1">
      <alignment horizontal="center"/>
    </xf>
    <xf numFmtId="0" fontId="11" fillId="0" borderId="0" xfId="0" applyFont="1" applyFill="1"/>
    <xf numFmtId="0" fontId="0" fillId="0" borderId="0" xfId="0" applyFill="1"/>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xf numFmtId="0" fontId="4" fillId="0" borderId="0" xfId="0" applyFont="1" applyAlignment="1">
      <alignment horizontal="right"/>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0" borderId="2" xfId="0" applyFont="1" applyFill="1" applyBorder="1" applyAlignment="1">
      <alignment vertical="center"/>
    </xf>
    <xf numFmtId="178" fontId="4" fillId="0" borderId="2" xfId="0" applyNumberFormat="1" applyFont="1" applyFill="1" applyBorder="1" applyAlignment="1">
      <alignment horizontal="right" vertical="center" wrapText="1"/>
    </xf>
    <xf numFmtId="180" fontId="11" fillId="0" borderId="0" xfId="0" applyNumberFormat="1" applyFont="1" applyFill="1"/>
    <xf numFmtId="0" fontId="4" fillId="0" borderId="2" xfId="0" applyFont="1" applyFill="1" applyBorder="1" applyAlignment="1">
      <alignment vertical="center" wrapText="1"/>
    </xf>
    <xf numFmtId="0" fontId="0" fillId="0" borderId="0" xfId="49" applyFont="1">
      <alignment vertical="center"/>
    </xf>
    <xf numFmtId="0" fontId="10" fillId="0" borderId="0" xfId="49" applyFill="1">
      <alignment vertical="center"/>
    </xf>
    <xf numFmtId="0" fontId="10" fillId="0" borderId="0" xfId="49">
      <alignment vertical="center"/>
    </xf>
    <xf numFmtId="0" fontId="4" fillId="0" borderId="0" xfId="22" applyFont="1" applyAlignment="1">
      <alignment vertical="center"/>
    </xf>
    <xf numFmtId="0" fontId="14" fillId="0" borderId="0" xfId="49" applyFont="1" applyFill="1" applyAlignment="1">
      <alignment horizontal="center" vertical="center" wrapText="1"/>
    </xf>
    <xf numFmtId="0" fontId="15" fillId="0" borderId="0" xfId="49" applyFont="1" applyFill="1" applyAlignment="1">
      <alignment horizontal="center" vertical="center" wrapText="1"/>
    </xf>
    <xf numFmtId="0" fontId="4" fillId="0" borderId="0" xfId="49" applyFont="1">
      <alignment vertical="center"/>
    </xf>
    <xf numFmtId="0" fontId="4" fillId="0" borderId="6" xfId="49" applyNumberFormat="1" applyFont="1" applyFill="1" applyBorder="1" applyAlignment="1" applyProtection="1">
      <alignment horizontal="center" vertical="center"/>
    </xf>
    <xf numFmtId="0" fontId="4" fillId="0" borderId="6" xfId="49" applyNumberFormat="1" applyFont="1" applyFill="1" applyBorder="1" applyAlignment="1" applyProtection="1">
      <alignment horizontal="center" vertical="center" wrapText="1"/>
    </xf>
    <xf numFmtId="0" fontId="4" fillId="0" borderId="7" xfId="49" applyNumberFormat="1" applyFont="1" applyFill="1" applyBorder="1" applyAlignment="1" applyProtection="1">
      <alignment horizontal="center" vertical="center" wrapText="1"/>
    </xf>
    <xf numFmtId="0" fontId="4" fillId="0" borderId="6" xfId="22" applyFont="1" applyFill="1" applyBorder="1" applyAlignment="1">
      <alignment horizontal="center" vertical="center" wrapText="1"/>
    </xf>
    <xf numFmtId="0" fontId="4" fillId="0" borderId="7" xfId="49" applyNumberFormat="1" applyFont="1" applyFill="1" applyBorder="1" applyAlignment="1" applyProtection="1">
      <alignment horizontal="center" vertical="center"/>
    </xf>
    <xf numFmtId="0" fontId="4" fillId="0" borderId="8" xfId="49" applyNumberFormat="1" applyFont="1" applyFill="1" applyBorder="1" applyAlignment="1" applyProtection="1">
      <alignment horizontal="center" vertical="center" wrapText="1"/>
    </xf>
    <xf numFmtId="0" fontId="4" fillId="0" borderId="7" xfId="22" applyFont="1" applyFill="1" applyBorder="1" applyAlignment="1">
      <alignment horizontal="center" vertical="center" wrapText="1"/>
    </xf>
    <xf numFmtId="49" fontId="4" fillId="0" borderId="2" xfId="49" applyNumberFormat="1" applyFont="1" applyFill="1" applyBorder="1" applyAlignment="1" applyProtection="1">
      <alignment horizontal="left" vertical="center" wrapText="1"/>
    </xf>
    <xf numFmtId="181" fontId="4" fillId="0" borderId="2" xfId="49" applyNumberFormat="1" applyFont="1" applyFill="1" applyBorder="1" applyAlignment="1" applyProtection="1">
      <alignment horizontal="right" vertical="center" wrapText="1"/>
    </xf>
    <xf numFmtId="49" fontId="5" fillId="0" borderId="2" xfId="49" applyNumberFormat="1" applyFont="1" applyFill="1" applyBorder="1" applyAlignment="1" applyProtection="1">
      <alignment horizontal="left" vertical="center" wrapText="1"/>
    </xf>
    <xf numFmtId="0" fontId="10" fillId="0" borderId="2" xfId="49" applyFill="1" applyBorder="1">
      <alignment vertical="center"/>
    </xf>
    <xf numFmtId="0" fontId="10" fillId="0" borderId="2" xfId="49" applyBorder="1">
      <alignment vertical="center"/>
    </xf>
    <xf numFmtId="0" fontId="0" fillId="0" borderId="0" xfId="0" applyAlignment="1">
      <alignment vertical="center"/>
    </xf>
    <xf numFmtId="0" fontId="4" fillId="0" borderId="0" xfId="49" applyFont="1" applyAlignment="1">
      <alignment horizontal="right" vertical="center"/>
    </xf>
    <xf numFmtId="4" fontId="4" fillId="0" borderId="6" xfId="22" applyNumberFormat="1" applyFont="1" applyFill="1" applyBorder="1" applyAlignment="1">
      <alignment horizontal="center" vertical="center" wrapText="1"/>
    </xf>
    <xf numFmtId="0" fontId="0" fillId="0" borderId="6" xfId="49" applyFont="1" applyBorder="1" applyAlignment="1">
      <alignment horizontal="center" vertical="center" wrapText="1"/>
    </xf>
    <xf numFmtId="0" fontId="0" fillId="0" borderId="7" xfId="49" applyFont="1" applyFill="1" applyBorder="1" applyAlignment="1">
      <alignment horizontal="center" vertical="center" wrapText="1"/>
    </xf>
    <xf numFmtId="181" fontId="10" fillId="0" borderId="2" xfId="49" applyNumberFormat="1" applyFill="1" applyBorder="1" applyAlignment="1">
      <alignment horizontal="right" vertical="center"/>
    </xf>
    <xf numFmtId="49" fontId="10" fillId="0" borderId="2" xfId="49" applyNumberFormat="1" applyFill="1" applyBorder="1" applyAlignment="1">
      <alignment horizontal="left" vertical="center" wrapText="1"/>
    </xf>
    <xf numFmtId="0" fontId="0" fillId="0" borderId="0" xfId="22" applyFont="1" applyAlignment="1">
      <alignment vertical="center"/>
    </xf>
    <xf numFmtId="0" fontId="16" fillId="0" borderId="0" xfId="49" applyFont="1" applyFill="1" applyAlignment="1">
      <alignment horizontal="center" vertical="center"/>
    </xf>
    <xf numFmtId="0" fontId="17" fillId="0" borderId="0" xfId="49" applyFont="1" applyFill="1" applyAlignment="1">
      <alignment horizontal="center" vertical="center"/>
    </xf>
    <xf numFmtId="0" fontId="9" fillId="0" borderId="0" xfId="49" applyFont="1">
      <alignment vertical="center"/>
    </xf>
    <xf numFmtId="0" fontId="9" fillId="0" borderId="4" xfId="49" applyNumberFormat="1" applyFont="1" applyFill="1" applyBorder="1" applyAlignment="1" applyProtection="1">
      <alignment horizontal="center" vertical="center"/>
    </xf>
    <xf numFmtId="0" fontId="9" fillId="0" borderId="9" xfId="49" applyNumberFormat="1" applyFont="1" applyFill="1" applyBorder="1" applyAlignment="1" applyProtection="1">
      <alignment horizontal="center" vertical="center" wrapText="1"/>
    </xf>
    <xf numFmtId="0" fontId="9" fillId="0" borderId="9" xfId="22" applyFont="1" applyFill="1" applyBorder="1" applyAlignment="1">
      <alignment horizontal="center" vertical="center" wrapText="1"/>
    </xf>
    <xf numFmtId="0" fontId="9" fillId="0" borderId="10" xfId="22" applyFont="1" applyFill="1" applyBorder="1" applyAlignment="1">
      <alignment horizontal="center" vertical="center" wrapText="1"/>
    </xf>
    <xf numFmtId="0" fontId="9" fillId="0" borderId="11" xfId="49" applyNumberFormat="1" applyFont="1" applyFill="1" applyBorder="1" applyAlignment="1" applyProtection="1">
      <alignment horizontal="center" vertical="center"/>
    </xf>
    <xf numFmtId="0" fontId="9" fillId="0" borderId="12" xfId="49" applyNumberFormat="1" applyFont="1" applyFill="1" applyBorder="1" applyAlignment="1" applyProtection="1">
      <alignment horizontal="center" vertical="center" wrapText="1"/>
    </xf>
    <xf numFmtId="0" fontId="9" fillId="0" borderId="4" xfId="22" applyFont="1" applyFill="1" applyBorder="1" applyAlignment="1">
      <alignment horizontal="center" vertical="center" wrapText="1"/>
    </xf>
    <xf numFmtId="0" fontId="4" fillId="3" borderId="2" xfId="49" applyNumberFormat="1" applyFont="1" applyFill="1" applyBorder="1" applyAlignment="1" applyProtection="1">
      <alignment horizontal="left" vertical="center" wrapText="1"/>
    </xf>
    <xf numFmtId="49" fontId="4" fillId="3" borderId="2" xfId="49" applyNumberFormat="1" applyFont="1" applyFill="1" applyBorder="1" applyAlignment="1" applyProtection="1">
      <alignment horizontal="left" vertical="center" wrapText="1"/>
    </xf>
    <xf numFmtId="178" fontId="4" fillId="3" borderId="9" xfId="49" applyNumberFormat="1" applyFont="1" applyFill="1" applyBorder="1" applyAlignment="1" applyProtection="1">
      <alignment horizontal="right" vertical="center" wrapText="1"/>
    </xf>
    <xf numFmtId="178" fontId="4" fillId="3" borderId="2" xfId="49" applyNumberFormat="1" applyFont="1" applyFill="1" applyBorder="1" applyAlignment="1" applyProtection="1">
      <alignment horizontal="right" vertical="center" wrapText="1"/>
    </xf>
    <xf numFmtId="178" fontId="4" fillId="3" borderId="5" xfId="49" applyNumberFormat="1" applyFont="1" applyFill="1" applyBorder="1" applyAlignment="1" applyProtection="1">
      <alignment horizontal="right" vertical="center" wrapText="1"/>
    </xf>
    <xf numFmtId="0" fontId="9" fillId="0" borderId="0" xfId="49" applyFont="1" applyAlignment="1">
      <alignment horizontal="right" vertical="center"/>
    </xf>
    <xf numFmtId="0" fontId="9" fillId="0" borderId="13" xfId="22" applyFont="1" applyFill="1" applyBorder="1" applyAlignment="1">
      <alignment horizontal="center" vertical="center" wrapText="1"/>
    </xf>
    <xf numFmtId="178" fontId="10" fillId="3" borderId="2" xfId="49" applyNumberFormat="1" applyFill="1" applyBorder="1" applyAlignment="1">
      <alignment horizontal="right" vertical="center"/>
    </xf>
    <xf numFmtId="0" fontId="10" fillId="0" borderId="0" xfId="22" applyFill="1">
      <alignment vertical="center"/>
    </xf>
    <xf numFmtId="0" fontId="10" fillId="0" borderId="0" xfId="22">
      <alignment vertical="center"/>
    </xf>
    <xf numFmtId="0" fontId="16" fillId="0" borderId="0" xfId="22" applyFont="1" applyFill="1" applyAlignment="1">
      <alignment horizontal="center" vertical="center"/>
    </xf>
    <xf numFmtId="0" fontId="17" fillId="0" borderId="0" xfId="22" applyFont="1" applyFill="1" applyAlignment="1">
      <alignment horizontal="center" vertical="center"/>
    </xf>
    <xf numFmtId="0" fontId="9" fillId="0" borderId="0" xfId="22" applyFont="1" applyFill="1" applyAlignment="1">
      <alignment horizontal="center"/>
    </xf>
    <xf numFmtId="0" fontId="9" fillId="3" borderId="0" xfId="22" applyFont="1" applyFill="1" applyAlignment="1">
      <alignment horizontal="center"/>
    </xf>
    <xf numFmtId="0" fontId="9" fillId="0" borderId="0" xfId="22" applyFont="1" applyAlignment="1"/>
    <xf numFmtId="0" fontId="9" fillId="0" borderId="0" xfId="22" applyFont="1" applyFill="1" applyAlignment="1"/>
    <xf numFmtId="0" fontId="4" fillId="0" borderId="0" xfId="22" applyFont="1" applyFill="1" applyBorder="1" applyAlignment="1">
      <alignment horizontal="right" vertical="center"/>
    </xf>
    <xf numFmtId="0" fontId="9" fillId="0" borderId="2" xfId="0" applyNumberFormat="1" applyFont="1" applyFill="1" applyBorder="1" applyAlignment="1" applyProtection="1">
      <alignment horizontal="center" vertical="center" wrapText="1"/>
    </xf>
    <xf numFmtId="0" fontId="0" fillId="0" borderId="2" xfId="22" applyNumberFormat="1" applyFont="1" applyFill="1" applyBorder="1" applyAlignment="1" applyProtection="1">
      <alignment horizontal="left" vertical="center" wrapText="1"/>
    </xf>
    <xf numFmtId="181" fontId="4" fillId="0" borderId="2" xfId="22" applyNumberFormat="1" applyFont="1" applyFill="1" applyBorder="1" applyAlignment="1" applyProtection="1">
      <alignment horizontal="right" vertical="center" wrapText="1"/>
    </xf>
    <xf numFmtId="0" fontId="10" fillId="0" borderId="0" xfId="22" applyBorder="1">
      <alignment vertical="center"/>
    </xf>
    <xf numFmtId="0" fontId="10" fillId="0" borderId="0" xfId="22" applyFill="1" applyBorder="1">
      <alignment vertical="center"/>
    </xf>
    <xf numFmtId="0" fontId="10" fillId="0" borderId="0" xfId="22" applyAlignment="1">
      <alignment horizontal="right" vertical="center"/>
    </xf>
    <xf numFmtId="0" fontId="0" fillId="0" borderId="0" xfId="0" applyAlignment="1">
      <alignment horizontal="right"/>
    </xf>
    <xf numFmtId="0" fontId="9" fillId="3" borderId="0" xfId="22" applyFont="1" applyFill="1" applyAlignment="1">
      <alignment horizontal="right"/>
    </xf>
    <xf numFmtId="0" fontId="9" fillId="0" borderId="0" xfId="22" applyFont="1" applyFill="1" applyAlignment="1">
      <alignment horizontal="right"/>
    </xf>
    <xf numFmtId="0" fontId="9" fillId="0" borderId="2" xfId="22" applyFont="1" applyFill="1" applyBorder="1" applyAlignment="1">
      <alignment horizontal="right" vertical="center" wrapText="1"/>
    </xf>
    <xf numFmtId="0" fontId="18" fillId="0" borderId="2" xfId="22" applyFont="1" applyFill="1" applyBorder="1" applyAlignment="1">
      <alignment horizontal="center" vertical="center" wrapText="1"/>
    </xf>
    <xf numFmtId="178" fontId="10" fillId="0" borderId="2" xfId="22" applyNumberFormat="1" applyBorder="1" applyAlignment="1">
      <alignment horizontal="right" vertical="center"/>
    </xf>
    <xf numFmtId="178" fontId="4" fillId="0" borderId="2" xfId="22" applyNumberFormat="1" applyFont="1" applyFill="1" applyBorder="1" applyAlignment="1" applyProtection="1">
      <alignment horizontal="right" vertical="center" wrapText="1"/>
    </xf>
    <xf numFmtId="0" fontId="0" fillId="0" borderId="2" xfId="0" applyBorder="1"/>
    <xf numFmtId="0" fontId="10" fillId="0" borderId="0" xfId="22" applyBorder="1" applyAlignment="1">
      <alignment horizontal="right" vertical="center"/>
    </xf>
    <xf numFmtId="0" fontId="2" fillId="0" borderId="0" xfId="22" applyFont="1" applyFill="1" applyAlignment="1">
      <alignment horizontal="center" vertical="center"/>
    </xf>
    <xf numFmtId="0" fontId="3" fillId="0" borderId="0" xfId="22" applyFont="1" applyFill="1" applyAlignment="1">
      <alignment horizontal="center" vertical="center"/>
    </xf>
    <xf numFmtId="0" fontId="9" fillId="0" borderId="0" xfId="22" applyFont="1" applyFill="1" applyAlignment="1">
      <alignment horizontal="right" vertical="center"/>
    </xf>
    <xf numFmtId="0" fontId="9" fillId="0" borderId="12" xfId="22" applyFont="1" applyFill="1" applyBorder="1" applyAlignment="1">
      <alignment horizontal="center" vertical="center" wrapText="1"/>
    </xf>
    <xf numFmtId="0" fontId="9" fillId="0" borderId="11" xfId="22" applyFont="1" applyFill="1" applyBorder="1" applyAlignment="1">
      <alignment horizontal="center" vertical="center" wrapText="1"/>
    </xf>
    <xf numFmtId="0" fontId="9" fillId="0" borderId="14" xfId="22" applyFont="1" applyFill="1" applyBorder="1" applyAlignment="1">
      <alignment horizontal="center" vertical="center" wrapText="1"/>
    </xf>
    <xf numFmtId="181" fontId="4" fillId="0" borderId="2" xfId="0" applyNumberFormat="1" applyFont="1" applyFill="1" applyBorder="1" applyAlignment="1" applyProtection="1">
      <alignment horizontal="right" vertical="center" wrapText="1"/>
    </xf>
    <xf numFmtId="178" fontId="4" fillId="0" borderId="2" xfId="0" applyNumberFormat="1" applyFont="1" applyFill="1" applyBorder="1" applyAlignment="1" applyProtection="1">
      <alignment horizontal="right" vertical="center" wrapText="1"/>
    </xf>
    <xf numFmtId="0" fontId="10" fillId="0" borderId="0" xfId="59" applyFill="1"/>
    <xf numFmtId="0" fontId="10" fillId="0" borderId="0" xfId="59"/>
    <xf numFmtId="0" fontId="4" fillId="0" borderId="0" xfId="59" applyFont="1" applyAlignment="1">
      <alignment horizontal="right"/>
    </xf>
    <xf numFmtId="0" fontId="16" fillId="0" borderId="0" xfId="59" applyNumberFormat="1" applyFont="1" applyFill="1" applyAlignment="1" applyProtection="1">
      <alignment horizontal="center" vertical="center"/>
    </xf>
    <xf numFmtId="0" fontId="17" fillId="0" borderId="0" xfId="59" applyNumberFormat="1" applyFont="1" applyFill="1" applyAlignment="1" applyProtection="1">
      <alignment horizontal="center" vertical="center"/>
    </xf>
    <xf numFmtId="0" fontId="4" fillId="0" borderId="2" xfId="59" applyNumberFormat="1" applyFont="1" applyFill="1" applyBorder="1" applyAlignment="1" applyProtection="1">
      <alignment horizontal="center" vertical="center" wrapText="1"/>
    </xf>
    <xf numFmtId="0" fontId="10" fillId="0" borderId="4" xfId="59" applyNumberFormat="1" applyFont="1" applyFill="1" applyBorder="1" applyAlignment="1" applyProtection="1">
      <alignment horizontal="center" vertical="center" wrapText="1"/>
    </xf>
    <xf numFmtId="0" fontId="10" fillId="0" borderId="4" xfId="0" applyFont="1" applyBorder="1" applyAlignment="1">
      <alignment horizontal="center" vertical="center" wrapText="1"/>
    </xf>
    <xf numFmtId="0" fontId="10" fillId="0" borderId="11" xfId="59" applyNumberFormat="1" applyFont="1" applyFill="1" applyBorder="1" applyAlignment="1" applyProtection="1">
      <alignment horizontal="center" vertical="center" wrapText="1"/>
    </xf>
    <xf numFmtId="0" fontId="10" fillId="0" borderId="11" xfId="0" applyFont="1" applyBorder="1" applyAlignment="1">
      <alignment horizontal="center" vertical="center" wrapText="1"/>
    </xf>
    <xf numFmtId="0" fontId="4" fillId="0" borderId="2" xfId="59" applyNumberFormat="1" applyFont="1" applyFill="1" applyBorder="1" applyAlignment="1">
      <alignment horizontal="left" vertical="center" wrapText="1"/>
    </xf>
    <xf numFmtId="181" fontId="4" fillId="0" borderId="2" xfId="59" applyNumberFormat="1" applyFont="1" applyFill="1" applyBorder="1" applyAlignment="1" applyProtection="1">
      <alignment horizontal="right" vertical="center" wrapText="1"/>
    </xf>
    <xf numFmtId="0" fontId="9" fillId="0" borderId="2" xfId="0" applyNumberFormat="1" applyFont="1" applyFill="1" applyBorder="1" applyAlignment="1" applyProtection="1">
      <alignment vertical="center"/>
    </xf>
    <xf numFmtId="0" fontId="10" fillId="0" borderId="2" xfId="59" applyBorder="1"/>
    <xf numFmtId="0" fontId="4" fillId="0" borderId="2" xfId="0" applyNumberFormat="1" applyFont="1" applyFill="1" applyBorder="1" applyAlignment="1" applyProtection="1">
      <alignment vertical="center"/>
    </xf>
    <xf numFmtId="181" fontId="4" fillId="0" borderId="2" xfId="59" applyNumberFormat="1" applyFont="1" applyFill="1" applyBorder="1" applyAlignment="1">
      <alignment horizontal="right" vertical="center" wrapText="1"/>
    </xf>
    <xf numFmtId="0" fontId="10" fillId="0" borderId="0" xfId="59" applyAlignment="1">
      <alignment horizontal="left" vertical="center"/>
    </xf>
    <xf numFmtId="0" fontId="4" fillId="0" borderId="0" xfId="59" applyNumberFormat="1" applyFont="1" applyFill="1" applyAlignment="1">
      <alignment horizontal="right" vertical="center"/>
    </xf>
    <xf numFmtId="0" fontId="14" fillId="0" borderId="0" xfId="59" applyNumberFormat="1" applyFont="1" applyFill="1" applyAlignment="1" applyProtection="1">
      <alignment horizontal="centerContinuous" vertical="center"/>
    </xf>
    <xf numFmtId="0" fontId="15" fillId="0" borderId="0" xfId="59" applyNumberFormat="1" applyFont="1" applyFill="1" applyAlignment="1" applyProtection="1">
      <alignment horizontal="centerContinuous" vertical="center"/>
    </xf>
    <xf numFmtId="0" fontId="19" fillId="0" borderId="3" xfId="59" applyNumberFormat="1" applyFont="1" applyFill="1" applyBorder="1" applyAlignment="1" applyProtection="1"/>
    <xf numFmtId="0" fontId="10" fillId="0" borderId="0" xfId="59" applyFont="1" applyAlignment="1">
      <alignment horizontal="right" vertical="center"/>
    </xf>
    <xf numFmtId="0" fontId="10" fillId="0" borderId="2" xfId="59" applyFill="1" applyBorder="1" applyAlignment="1">
      <alignment horizontal="center" vertical="center"/>
    </xf>
    <xf numFmtId="0" fontId="10" fillId="0" borderId="2" xfId="59" applyBorder="1" applyAlignment="1">
      <alignment horizontal="center" vertical="center"/>
    </xf>
    <xf numFmtId="0" fontId="10" fillId="0" borderId="2" xfId="59" applyNumberFormat="1" applyFont="1" applyFill="1" applyBorder="1" applyAlignment="1" applyProtection="1">
      <alignment horizontal="centerContinuous" vertical="center"/>
    </xf>
    <xf numFmtId="0" fontId="10" fillId="0" borderId="2" xfId="59" applyFont="1" applyBorder="1" applyAlignment="1">
      <alignment horizontal="center" vertical="center"/>
    </xf>
    <xf numFmtId="0" fontId="10" fillId="0" borderId="2" xfId="59" applyFont="1" applyFill="1" applyBorder="1" applyAlignment="1">
      <alignment horizontal="left" vertical="center"/>
    </xf>
    <xf numFmtId="178" fontId="10" fillId="0" borderId="2" xfId="59" applyNumberFormat="1" applyFont="1" applyFill="1" applyBorder="1" applyAlignment="1" applyProtection="1">
      <alignment horizontal="right" vertical="center"/>
    </xf>
    <xf numFmtId="178" fontId="4" fillId="0" borderId="2" xfId="59" applyNumberFormat="1" applyFont="1" applyFill="1" applyBorder="1" applyAlignment="1" applyProtection="1">
      <alignment horizontal="left" vertical="center"/>
    </xf>
    <xf numFmtId="0" fontId="10" fillId="0" borderId="2" xfId="59" applyFont="1" applyFill="1" applyBorder="1" applyAlignment="1">
      <alignment horizontal="left" vertical="center" indent="1"/>
    </xf>
    <xf numFmtId="0" fontId="10" fillId="0" borderId="2" xfId="59" applyFill="1" applyBorder="1" applyAlignment="1">
      <alignment horizontal="left" vertical="center"/>
    </xf>
    <xf numFmtId="178" fontId="4" fillId="0" borderId="2" xfId="59" applyNumberFormat="1" applyFont="1" applyFill="1" applyBorder="1" applyAlignment="1">
      <alignment horizontal="left" vertical="center"/>
    </xf>
    <xf numFmtId="178" fontId="10" fillId="0" borderId="2" xfId="59" applyNumberFormat="1" applyFill="1" applyBorder="1" applyAlignment="1">
      <alignment horizontal="right" vertical="center"/>
    </xf>
    <xf numFmtId="178" fontId="10" fillId="0" borderId="2" xfId="59" applyNumberFormat="1" applyFill="1" applyBorder="1" applyAlignment="1">
      <alignment horizontal="center" vertical="center"/>
    </xf>
    <xf numFmtId="0" fontId="0" fillId="0" borderId="0" xfId="22" applyFont="1">
      <alignment vertical="center"/>
    </xf>
    <xf numFmtId="0" fontId="4" fillId="0" borderId="0" xfId="22" applyFont="1" applyFill="1">
      <alignment vertical="center"/>
    </xf>
    <xf numFmtId="0" fontId="14" fillId="0" borderId="0" xfId="22" applyFont="1" applyFill="1" applyAlignment="1">
      <alignment horizontal="center" vertical="center"/>
    </xf>
    <xf numFmtId="0" fontId="15" fillId="0" borderId="0" xfId="22" applyFont="1" applyFill="1" applyAlignment="1">
      <alignment horizontal="center" vertical="center"/>
    </xf>
    <xf numFmtId="0" fontId="9" fillId="0" borderId="3" xfId="22" applyFont="1" applyFill="1" applyBorder="1" applyAlignment="1">
      <alignment vertical="center"/>
    </xf>
    <xf numFmtId="49" fontId="4" fillId="0" borderId="2" xfId="22" applyNumberFormat="1" applyFont="1" applyFill="1" applyBorder="1" applyAlignment="1" applyProtection="1">
      <alignment horizontal="left" vertical="center" wrapText="1"/>
    </xf>
    <xf numFmtId="181" fontId="4" fillId="0" borderId="2" xfId="57" applyNumberFormat="1" applyFont="1" applyFill="1" applyBorder="1" applyAlignment="1" applyProtection="1">
      <alignment horizontal="right" vertical="center" wrapText="1"/>
    </xf>
    <xf numFmtId="0" fontId="10" fillId="0" borderId="2" xfId="22" applyBorder="1">
      <alignment vertical="center"/>
    </xf>
    <xf numFmtId="181" fontId="4" fillId="0" borderId="2" xfId="22" applyNumberFormat="1" applyFont="1" applyFill="1" applyBorder="1" applyAlignment="1">
      <alignment horizontal="right" vertical="center"/>
    </xf>
    <xf numFmtId="0" fontId="0" fillId="0" borderId="0" xfId="0" applyFill="1" applyAlignment="1">
      <alignment vertical="center"/>
    </xf>
    <xf numFmtId="181" fontId="0" fillId="0" borderId="0" xfId="0" applyNumberFormat="1" applyAlignment="1">
      <alignment vertical="center"/>
    </xf>
    <xf numFmtId="178" fontId="10" fillId="0" borderId="0" xfId="22" applyNumberFormat="1" applyBorder="1">
      <alignment vertical="center"/>
    </xf>
    <xf numFmtId="178" fontId="20" fillId="0" borderId="2" xfId="22" applyNumberFormat="1" applyFont="1" applyFill="1" applyBorder="1" applyAlignment="1" applyProtection="1">
      <alignment horizontal="right" vertical="center" wrapText="1"/>
    </xf>
    <xf numFmtId="178" fontId="10" fillId="0" borderId="2" xfId="22" applyNumberFormat="1" applyFill="1" applyBorder="1" applyAlignment="1">
      <alignment horizontal="right" vertical="center"/>
    </xf>
    <xf numFmtId="0" fontId="10" fillId="0" borderId="0" xfId="0" applyFont="1" applyFill="1" applyAlignment="1"/>
    <xf numFmtId="0" fontId="0" fillId="0" borderId="0" xfId="58" applyFont="1"/>
    <xf numFmtId="0" fontId="10" fillId="0" borderId="0" xfId="58"/>
    <xf numFmtId="0" fontId="4" fillId="0" borderId="0" xfId="58" applyFont="1" applyFill="1" applyAlignment="1">
      <alignment vertical="center"/>
    </xf>
    <xf numFmtId="176" fontId="4" fillId="0" borderId="0" xfId="58" applyNumberFormat="1" applyFont="1" applyFill="1" applyAlignment="1">
      <alignment vertical="center"/>
    </xf>
    <xf numFmtId="0" fontId="2" fillId="0" borderId="0" xfId="58" applyNumberFormat="1" applyFont="1" applyFill="1" applyAlignment="1" applyProtection="1">
      <alignment horizontal="center" vertical="center"/>
    </xf>
    <xf numFmtId="0" fontId="3" fillId="0" borderId="0" xfId="58" applyNumberFormat="1" applyFont="1" applyFill="1" applyAlignment="1" applyProtection="1">
      <alignment horizontal="center" vertical="center"/>
    </xf>
    <xf numFmtId="0" fontId="4" fillId="0" borderId="0" xfId="58" applyFont="1" applyFill="1" applyAlignment="1">
      <alignment horizontal="center" vertical="center"/>
    </xf>
    <xf numFmtId="176" fontId="4" fillId="0" borderId="0" xfId="58" applyNumberFormat="1" applyFont="1" applyFill="1" applyAlignment="1" applyProtection="1">
      <alignment horizontal="right" vertical="center"/>
    </xf>
    <xf numFmtId="0" fontId="21" fillId="0" borderId="0" xfId="58" applyFont="1" applyFill="1" applyAlignment="1">
      <alignment vertical="center"/>
    </xf>
    <xf numFmtId="0" fontId="4" fillId="0" borderId="0" xfId="0" applyFont="1" applyFill="1"/>
    <xf numFmtId="0" fontId="4" fillId="0" borderId="0" xfId="0" applyFont="1" applyFill="1" applyAlignment="1"/>
    <xf numFmtId="0" fontId="9" fillId="3" borderId="9"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left" vertical="center"/>
    </xf>
    <xf numFmtId="178" fontId="4" fillId="0" borderId="2" xfId="0" applyNumberFormat="1" applyFont="1" applyFill="1" applyBorder="1" applyAlignment="1">
      <alignment horizontal="right" vertical="center"/>
    </xf>
    <xf numFmtId="49" fontId="4" fillId="0" borderId="2" xfId="0" applyNumberFormat="1" applyFont="1" applyFill="1" applyBorder="1" applyAlignment="1">
      <alignment horizontal="left" vertical="center"/>
    </xf>
    <xf numFmtId="0" fontId="9" fillId="0" borderId="0" xfId="0" applyFont="1" applyFill="1" applyAlignment="1">
      <alignment horizontal="right" vertical="center"/>
    </xf>
    <xf numFmtId="0" fontId="9" fillId="0" borderId="2" xfId="0" applyNumberFormat="1" applyFont="1" applyFill="1" applyBorder="1" applyAlignment="1" applyProtection="1">
      <alignment horizontal="centerContinuous"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57" fontId="24" fillId="0" borderId="0" xfId="0" applyNumberFormat="1" applyFont="1" applyAlignment="1">
      <alignment horizont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_省林业厅2016年预算公开表样" xfId="49"/>
    <cellStyle name="常规 2 3" xfId="50"/>
    <cellStyle name="40% - 强调文字颜色 6" xfId="51" builtinId="51"/>
    <cellStyle name="常规 2 10" xfId="52"/>
    <cellStyle name="60% - 强调文字颜色 6" xfId="53" builtinId="52"/>
    <cellStyle name="常规 2" xfId="54"/>
    <cellStyle name="常规 3" xfId="55"/>
    <cellStyle name="常规_2、2015年项目库录入类表" xfId="56"/>
    <cellStyle name="常规_2C17D4A90DE046B7939D49120F91E884" xfId="57"/>
    <cellStyle name="常规_Sheet1" xfId="58"/>
    <cellStyle name="常规_靖西市工商局2016年部门预算" xfId="59"/>
    <cellStyle name="样式 1" xfId="6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H17" sqref="H17"/>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205" t="s">
        <v>0</v>
      </c>
      <c r="B9" s="206"/>
      <c r="C9" s="206"/>
      <c r="D9" s="206"/>
      <c r="E9" s="206"/>
      <c r="F9" s="206"/>
      <c r="G9" s="206"/>
      <c r="H9" s="206"/>
      <c r="I9" s="206"/>
      <c r="J9" s="206"/>
      <c r="K9" s="206"/>
      <c r="L9" s="206"/>
      <c r="M9" s="206"/>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207"/>
      <c r="B20" s="207"/>
      <c r="C20" s="207"/>
      <c r="D20" s="207"/>
      <c r="E20" s="207"/>
      <c r="F20" s="207"/>
      <c r="G20" s="207"/>
      <c r="H20" s="207"/>
      <c r="I20" s="207"/>
      <c r="J20" s="207"/>
      <c r="K20" s="207"/>
      <c r="L20" s="207"/>
      <c r="M20" s="207"/>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selection activeCell="A17" sqref="A17"/>
    </sheetView>
  </sheetViews>
  <sheetFormatPr defaultColWidth="6.875" defaultRowHeight="12.75" customHeight="1" outlineLevelCol="5"/>
  <cols>
    <col min="1" max="1" width="39.875" style="107" customWidth="1"/>
    <col min="2" max="5" width="15.625" style="107" customWidth="1"/>
    <col min="6" max="6" width="15.75" style="107" customWidth="1"/>
    <col min="7" max="245" width="6.875" style="107" customWidth="1"/>
    <col min="246" max="16384" width="6.875" style="107"/>
  </cols>
  <sheetData>
    <row r="1" ht="24.75" customHeight="1" spans="1:6">
      <c r="A1" s="87" t="s">
        <v>156</v>
      </c>
      <c r="B1"/>
      <c r="C1"/>
      <c r="D1"/>
      <c r="E1"/>
      <c r="F1"/>
    </row>
    <row r="2" ht="27.75" customHeight="1" spans="1:6">
      <c r="A2" s="130" t="s">
        <v>157</v>
      </c>
      <c r="B2" s="131"/>
      <c r="C2" s="131"/>
      <c r="D2" s="131"/>
      <c r="E2" s="131"/>
      <c r="F2" s="131"/>
    </row>
    <row r="3" ht="16.5" customHeight="1" spans="1:6">
      <c r="A3" s="110"/>
      <c r="B3" s="111"/>
      <c r="C3" s="111"/>
      <c r="D3" s="111"/>
      <c r="E3" s="111"/>
      <c r="F3" s="112"/>
    </row>
    <row r="4" ht="16.5" customHeight="1" spans="1:6">
      <c r="A4" s="113"/>
      <c r="B4" s="113"/>
      <c r="C4" s="113"/>
      <c r="D4" s="113"/>
      <c r="E4" s="113"/>
      <c r="F4" s="114" t="s">
        <v>23</v>
      </c>
    </row>
    <row r="5" ht="28.5" customHeight="1" spans="1:6">
      <c r="A5" s="39" t="s">
        <v>24</v>
      </c>
      <c r="B5" s="39" t="s">
        <v>6</v>
      </c>
      <c r="C5" s="39" t="s">
        <v>35</v>
      </c>
      <c r="D5" s="39"/>
      <c r="E5" s="39"/>
      <c r="F5" s="115" t="s">
        <v>19</v>
      </c>
    </row>
    <row r="6" ht="28.5" customHeight="1" spans="1:6">
      <c r="A6" s="39"/>
      <c r="B6" s="39"/>
      <c r="C6" s="39" t="s">
        <v>16</v>
      </c>
      <c r="D6" s="39" t="s">
        <v>17</v>
      </c>
      <c r="E6" s="39" t="s">
        <v>158</v>
      </c>
      <c r="F6" s="115"/>
    </row>
    <row r="7" ht="28.5" customHeight="1" spans="1:6">
      <c r="A7" s="39"/>
      <c r="B7" s="39"/>
      <c r="C7" s="39"/>
      <c r="D7" s="39"/>
      <c r="E7" s="39"/>
      <c r="F7" s="115"/>
    </row>
    <row r="8" ht="21" customHeight="1" spans="1:6">
      <c r="A8" s="17" t="s">
        <v>6</v>
      </c>
      <c r="B8" s="127">
        <f>C8+D8+E8+F8</f>
        <v>2137.23</v>
      </c>
      <c r="C8" s="127">
        <f t="shared" ref="C8:F8" si="0">C9+C10+C11+C12+C13+C14+C15+C16</f>
        <v>1687.34</v>
      </c>
      <c r="D8" s="127">
        <f t="shared" si="0"/>
        <v>250.79</v>
      </c>
      <c r="E8" s="127">
        <f t="shared" si="0"/>
        <v>102.6</v>
      </c>
      <c r="F8" s="127">
        <f t="shared" si="0"/>
        <v>96.5</v>
      </c>
    </row>
    <row r="9" ht="21" customHeight="1" spans="1:6">
      <c r="A9" s="16" t="s">
        <v>159</v>
      </c>
      <c r="B9" s="127">
        <f t="shared" ref="B9:B16" si="1">C9+D9+E9+F9</f>
        <v>1722.89</v>
      </c>
      <c r="C9" s="127">
        <f>78.08+702.42+72.87+129.36+45.65+3.15+23.47+7.6+336.87+58.54+45.6-129.36</f>
        <v>1374.25</v>
      </c>
      <c r="D9" s="127">
        <f>5.01+21.71+1.67+23.38+2.5+4.9+18.34+0.17+0.09+10.02+32.3+0.84+0.5+129.36</f>
        <v>250.79</v>
      </c>
      <c r="E9" s="127">
        <f>29.02+1.14+34.63+21.71+0.53+9+1.82</f>
        <v>97.85</v>
      </c>
      <c r="F9" s="127"/>
    </row>
    <row r="10" ht="21" customHeight="1" spans="1:6">
      <c r="A10" s="16" t="s">
        <v>36</v>
      </c>
      <c r="B10" s="127">
        <f t="shared" si="1"/>
        <v>10</v>
      </c>
      <c r="C10" s="127"/>
      <c r="D10" s="127"/>
      <c r="E10" s="127"/>
      <c r="F10" s="127">
        <v>10</v>
      </c>
    </row>
    <row r="11" ht="21" customHeight="1" spans="1:6">
      <c r="A11" s="16" t="s">
        <v>27</v>
      </c>
      <c r="B11" s="127">
        <f t="shared" si="1"/>
        <v>5</v>
      </c>
      <c r="C11" s="137"/>
      <c r="D11" s="137"/>
      <c r="E11" s="127"/>
      <c r="F11" s="127">
        <v>5</v>
      </c>
    </row>
    <row r="12" s="106" customFormat="1" ht="19.5" customHeight="1" spans="1:6">
      <c r="A12" s="16" t="s">
        <v>28</v>
      </c>
      <c r="B12" s="127">
        <f t="shared" si="1"/>
        <v>19</v>
      </c>
      <c r="C12" s="137"/>
      <c r="D12" s="137"/>
      <c r="E12" s="127"/>
      <c r="F12" s="127">
        <v>19</v>
      </c>
    </row>
    <row r="13" ht="25.5" customHeight="1" spans="1:6">
      <c r="A13" s="16" t="s">
        <v>29</v>
      </c>
      <c r="B13" s="127">
        <f t="shared" si="1"/>
        <v>62.5</v>
      </c>
      <c r="C13" s="137"/>
      <c r="D13" s="137"/>
      <c r="E13" s="127"/>
      <c r="F13" s="127">
        <v>62.5</v>
      </c>
    </row>
    <row r="14" ht="25.5" customHeight="1" spans="1:6">
      <c r="A14" s="17" t="s">
        <v>30</v>
      </c>
      <c r="B14" s="127">
        <f t="shared" si="1"/>
        <v>182.96</v>
      </c>
      <c r="C14" s="137">
        <v>182.96</v>
      </c>
      <c r="D14" s="137"/>
      <c r="E14" s="127"/>
      <c r="F14" s="127"/>
    </row>
    <row r="15" ht="25.5" customHeight="1" spans="1:6">
      <c r="A15" s="18" t="s">
        <v>31</v>
      </c>
      <c r="B15" s="127">
        <f t="shared" si="1"/>
        <v>130.13</v>
      </c>
      <c r="C15" s="137">
        <v>130.13</v>
      </c>
      <c r="D15" s="137"/>
      <c r="E15" s="127"/>
      <c r="F15" s="127"/>
    </row>
    <row r="16" ht="22.5" customHeight="1" spans="1:6">
      <c r="A16" s="16" t="s">
        <v>32</v>
      </c>
      <c r="B16" s="127">
        <f t="shared" si="1"/>
        <v>4.75</v>
      </c>
      <c r="C16" s="137"/>
      <c r="D16" s="137"/>
      <c r="E16" s="127">
        <v>4.75</v>
      </c>
      <c r="F16" s="127"/>
    </row>
    <row r="17" ht="23.25" customHeight="1" spans="1:6">
      <c r="A17"/>
      <c r="B17"/>
      <c r="C17"/>
      <c r="D17"/>
      <c r="E17"/>
      <c r="F17"/>
    </row>
    <row r="18" ht="23.25" customHeight="1" spans="1:6">
      <c r="A18"/>
      <c r="B18"/>
      <c r="C18"/>
      <c r="D18"/>
      <c r="E18"/>
      <c r="F18"/>
    </row>
    <row r="19" ht="23.25" customHeight="1" spans="1:6">
      <c r="A19"/>
      <c r="B19"/>
      <c r="C19"/>
      <c r="D19"/>
      <c r="E19"/>
      <c r="F19"/>
    </row>
    <row r="20" ht="23.25" customHeight="1" spans="1:6">
      <c r="A20"/>
      <c r="B20"/>
      <c r="C20"/>
      <c r="D20"/>
      <c r="E20"/>
      <c r="F20"/>
    </row>
    <row r="21" ht="18" customHeight="1" spans="1:6">
      <c r="A21"/>
      <c r="B21"/>
      <c r="C21"/>
      <c r="D21"/>
      <c r="E21"/>
      <c r="F21"/>
    </row>
    <row r="22" ht="18.75" customHeight="1" spans="1:6">
      <c r="A22" s="118"/>
      <c r="B22" s="118"/>
      <c r="C22" s="118"/>
      <c r="D22" s="118"/>
      <c r="E22" s="118"/>
      <c r="F22" s="118"/>
    </row>
    <row r="23" ht="18" customHeight="1" spans="1:6">
      <c r="A23" s="118"/>
      <c r="B23" s="118"/>
      <c r="C23" s="118"/>
      <c r="D23" s="118"/>
      <c r="E23" s="118"/>
      <c r="F23" s="118"/>
    </row>
    <row r="24" ht="18" customHeight="1" spans="1:6">
      <c r="A24" s="118"/>
      <c r="B24" s="118"/>
      <c r="C24" s="118"/>
      <c r="D24" s="118"/>
      <c r="E24" s="118"/>
      <c r="F24" s="118"/>
    </row>
    <row r="25" ht="18" customHeight="1" spans="1:6">
      <c r="A25" s="118"/>
      <c r="B25" s="118"/>
      <c r="C25" s="118"/>
      <c r="D25" s="118"/>
      <c r="E25" s="118"/>
      <c r="F25" s="118"/>
    </row>
    <row r="26" ht="18" customHeight="1" spans="1:6">
      <c r="A26" s="118"/>
      <c r="B26" s="118"/>
      <c r="C26" s="118"/>
      <c r="D26" s="118"/>
      <c r="E26" s="118"/>
      <c r="F26" s="118"/>
    </row>
    <row r="27" ht="18" customHeight="1" spans="1:6">
      <c r="A27" s="118"/>
      <c r="B27" s="118"/>
      <c r="C27" s="118"/>
      <c r="D27" s="118"/>
      <c r="E27" s="118"/>
      <c r="F27" s="118"/>
    </row>
    <row r="28" ht="18" customHeight="1" spans="1:6">
      <c r="A28" s="118"/>
      <c r="B28" s="118"/>
      <c r="C28" s="118"/>
      <c r="D28" s="118"/>
      <c r="E28" s="118"/>
      <c r="F28" s="118"/>
    </row>
    <row r="29" ht="18" customHeight="1" spans="1:6">
      <c r="A29" s="118"/>
      <c r="B29" s="118"/>
      <c r="C29" s="118"/>
      <c r="D29" s="118"/>
      <c r="E29" s="118"/>
      <c r="F29" s="118"/>
    </row>
    <row r="30" ht="18" customHeight="1" spans="1:6">
      <c r="A30" s="118"/>
      <c r="B30" s="118"/>
      <c r="C30" s="118"/>
      <c r="D30" s="118"/>
      <c r="E30" s="118"/>
      <c r="F30" s="118"/>
    </row>
    <row r="31" ht="18" customHeight="1" spans="1:6">
      <c r="A31" s="118"/>
      <c r="B31" s="118"/>
      <c r="C31" s="118"/>
      <c r="D31" s="118"/>
      <c r="E31" s="118"/>
      <c r="F31" s="118"/>
    </row>
    <row r="32" ht="18" customHeight="1" spans="1:6">
      <c r="A32" s="118"/>
      <c r="B32" s="118"/>
      <c r="C32" s="118"/>
      <c r="D32" s="118"/>
      <c r="E32" s="118"/>
      <c r="F32" s="118"/>
    </row>
    <row r="33" ht="18" customHeight="1" spans="1:6">
      <c r="A33" s="118"/>
      <c r="B33" s="118"/>
      <c r="C33" s="118"/>
      <c r="D33" s="118"/>
      <c r="E33" s="118"/>
      <c r="F33" s="118"/>
    </row>
    <row r="34" ht="18" customHeight="1" spans="1:6">
      <c r="A34" s="118"/>
      <c r="B34" s="118"/>
      <c r="C34" s="118"/>
      <c r="D34" s="118"/>
      <c r="E34" s="118"/>
      <c r="F34" s="118"/>
    </row>
    <row r="35" ht="18" customHeight="1" spans="1:6">
      <c r="A35" s="118"/>
      <c r="B35" s="118"/>
      <c r="C35" s="118"/>
      <c r="D35" s="118"/>
      <c r="E35" s="118"/>
      <c r="F35" s="118"/>
    </row>
    <row r="36" customHeight="1" spans="1:6">
      <c r="A36" s="118"/>
      <c r="B36" s="118"/>
      <c r="C36" s="118"/>
      <c r="D36" s="118"/>
      <c r="E36" s="118"/>
      <c r="F36" s="118"/>
    </row>
    <row r="37" customHeight="1" spans="1:6">
      <c r="A37" s="118"/>
      <c r="B37" s="118"/>
      <c r="C37" s="118"/>
      <c r="D37" s="118"/>
      <c r="E37" s="118"/>
      <c r="F37" s="118"/>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A2" sqref="A2:G2"/>
    </sheetView>
  </sheetViews>
  <sheetFormatPr defaultColWidth="6.875" defaultRowHeight="12.75" customHeight="1" outlineLevelCol="6"/>
  <cols>
    <col min="1" max="1" width="36.875" style="107" customWidth="1"/>
    <col min="2" max="2" width="15.25" style="107" customWidth="1"/>
    <col min="3" max="4" width="13.125" style="107" customWidth="1"/>
    <col min="5" max="5" width="12.75" style="107" customWidth="1"/>
    <col min="6" max="6" width="12.5" style="107" customWidth="1"/>
    <col min="7" max="7" width="13.875" style="107" customWidth="1"/>
    <col min="8" max="246" width="6.875" style="107" customWidth="1"/>
    <col min="247" max="16384" width="6.875" style="107"/>
  </cols>
  <sheetData>
    <row r="1" ht="24.75" customHeight="1" spans="1:7">
      <c r="A1" s="87" t="s">
        <v>160</v>
      </c>
      <c r="B1"/>
      <c r="C1"/>
      <c r="D1"/>
      <c r="E1"/>
      <c r="F1"/>
      <c r="G1"/>
    </row>
    <row r="2" ht="27.75" customHeight="1" spans="1:7">
      <c r="A2" s="130" t="s">
        <v>161</v>
      </c>
      <c r="B2" s="131"/>
      <c r="C2" s="131"/>
      <c r="D2" s="131"/>
      <c r="E2" s="131"/>
      <c r="F2" s="131"/>
      <c r="G2" s="131"/>
    </row>
    <row r="3" ht="16.5" customHeight="1" spans="1:7">
      <c r="A3" s="110"/>
      <c r="B3" s="111"/>
      <c r="C3" s="111"/>
      <c r="D3" s="111"/>
      <c r="E3" s="112"/>
      <c r="F3" s="112"/>
      <c r="G3" s="112"/>
    </row>
    <row r="4" ht="16.5" customHeight="1" spans="1:7">
      <c r="A4" s="113"/>
      <c r="B4" s="113"/>
      <c r="C4" s="113"/>
      <c r="D4" s="113"/>
      <c r="E4" s="132"/>
      <c r="F4" s="132"/>
      <c r="G4" s="114" t="s">
        <v>23</v>
      </c>
    </row>
    <row r="5" ht="28.5" customHeight="1" spans="1:7">
      <c r="A5" s="39" t="s">
        <v>24</v>
      </c>
      <c r="B5" s="39" t="s">
        <v>6</v>
      </c>
      <c r="C5" s="93" t="s">
        <v>35</v>
      </c>
      <c r="D5" s="94"/>
      <c r="E5" s="94"/>
      <c r="F5" s="94"/>
      <c r="G5" s="115" t="s">
        <v>19</v>
      </c>
    </row>
    <row r="6" ht="28.5" customHeight="1" spans="1:7">
      <c r="A6" s="39"/>
      <c r="B6" s="39"/>
      <c r="C6" s="97" t="s">
        <v>12</v>
      </c>
      <c r="D6" s="97" t="s">
        <v>16</v>
      </c>
      <c r="E6" s="97" t="s">
        <v>17</v>
      </c>
      <c r="F6" s="133" t="s">
        <v>18</v>
      </c>
      <c r="G6" s="115"/>
    </row>
    <row r="7" ht="28.5" customHeight="1" spans="1:7">
      <c r="A7" s="39"/>
      <c r="B7" s="39"/>
      <c r="C7" s="134"/>
      <c r="D7" s="134"/>
      <c r="E7" s="134"/>
      <c r="F7" s="135"/>
      <c r="G7" s="115"/>
    </row>
    <row r="8" ht="19.5" customHeight="1" spans="1:7">
      <c r="A8" s="116"/>
      <c r="B8" s="117"/>
      <c r="C8" s="117"/>
      <c r="D8" s="136"/>
      <c r="E8" s="136"/>
      <c r="F8" s="117"/>
      <c r="G8" s="117"/>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8"/>
      <c r="B21" s="118"/>
      <c r="C21" s="118"/>
      <c r="D21" s="118"/>
      <c r="E21" s="118"/>
      <c r="F21" s="118"/>
      <c r="G21" s="118"/>
    </row>
    <row r="22" ht="18" customHeight="1" spans="1:7">
      <c r="A22" s="118"/>
      <c r="B22" s="118"/>
      <c r="C22" s="118"/>
      <c r="D22" s="118"/>
      <c r="E22" s="118"/>
      <c r="F22" s="118"/>
      <c r="G22" s="118"/>
    </row>
    <row r="23" ht="18" customHeight="1" spans="1:7">
      <c r="A23" s="118"/>
      <c r="B23" s="118"/>
      <c r="C23" s="118"/>
      <c r="D23" s="118"/>
      <c r="E23" s="118"/>
      <c r="F23" s="118"/>
      <c r="G23" s="118"/>
    </row>
    <row r="24" ht="18" customHeight="1" spans="1:7">
      <c r="A24" s="118"/>
      <c r="B24" s="118"/>
      <c r="C24" s="118"/>
      <c r="D24" s="118"/>
      <c r="E24" s="118"/>
      <c r="F24" s="118"/>
      <c r="G24" s="118"/>
    </row>
    <row r="25" ht="18" customHeight="1" spans="1:7">
      <c r="A25" s="118"/>
      <c r="B25" s="118"/>
      <c r="C25" s="118"/>
      <c r="D25" s="118"/>
      <c r="E25" s="118"/>
      <c r="F25" s="118"/>
      <c r="G25" s="118"/>
    </row>
    <row r="26" ht="18" customHeight="1" spans="1:7">
      <c r="A26" s="118"/>
      <c r="B26" s="118"/>
      <c r="C26" s="118"/>
      <c r="D26" s="118"/>
      <c r="E26" s="118"/>
      <c r="F26" s="118"/>
      <c r="G26" s="118"/>
    </row>
    <row r="27" ht="18" customHeight="1" spans="1:7">
      <c r="A27" s="118"/>
      <c r="B27" s="118"/>
      <c r="C27" s="118"/>
      <c r="D27" s="118"/>
      <c r="E27" s="118"/>
      <c r="F27" s="118"/>
      <c r="G27" s="118"/>
    </row>
    <row r="28" ht="18" customHeight="1" spans="1:7">
      <c r="A28" s="118"/>
      <c r="B28" s="118"/>
      <c r="C28" s="118"/>
      <c r="D28" s="118"/>
      <c r="E28" s="118"/>
      <c r="F28" s="118"/>
      <c r="G28" s="118"/>
    </row>
    <row r="29" ht="18" customHeight="1" spans="1:7">
      <c r="A29" s="118"/>
      <c r="B29" s="118"/>
      <c r="C29" s="118"/>
      <c r="D29" s="118"/>
      <c r="E29" s="118"/>
      <c r="F29" s="118"/>
      <c r="G29" s="118"/>
    </row>
    <row r="30" ht="18" customHeight="1" spans="1:7">
      <c r="A30" s="118"/>
      <c r="B30" s="118"/>
      <c r="C30" s="118"/>
      <c r="D30" s="118"/>
      <c r="E30" s="118"/>
      <c r="F30" s="118"/>
      <c r="G30" s="118"/>
    </row>
    <row r="31" ht="18" customHeight="1" spans="1:7">
      <c r="A31" s="118"/>
      <c r="B31" s="118"/>
      <c r="C31" s="118"/>
      <c r="D31" s="118"/>
      <c r="E31" s="118"/>
      <c r="F31" s="118"/>
      <c r="G31" s="118"/>
    </row>
    <row r="32" ht="18" customHeight="1" spans="1:7">
      <c r="A32" s="118"/>
      <c r="B32" s="118"/>
      <c r="C32" s="118"/>
      <c r="D32" s="118"/>
      <c r="E32" s="118"/>
      <c r="F32" s="118"/>
      <c r="G32" s="118"/>
    </row>
    <row r="33" ht="18" customHeight="1" spans="1:7">
      <c r="A33" s="118"/>
      <c r="B33" s="118"/>
      <c r="C33" s="118"/>
      <c r="D33" s="118"/>
      <c r="E33" s="118"/>
      <c r="F33" s="118"/>
      <c r="G33" s="118"/>
    </row>
    <row r="34" ht="18" customHeight="1" spans="1:7">
      <c r="A34" s="118"/>
      <c r="B34" s="118"/>
      <c r="C34" s="118"/>
      <c r="D34" s="118"/>
      <c r="E34" s="118"/>
      <c r="F34" s="118"/>
      <c r="G34" s="118"/>
    </row>
    <row r="35" customHeight="1" spans="1:7">
      <c r="A35" s="118"/>
      <c r="B35" s="118"/>
      <c r="C35" s="118"/>
      <c r="D35" s="118"/>
      <c r="E35" s="118"/>
      <c r="F35" s="118"/>
      <c r="G35" s="118"/>
    </row>
    <row r="36" customHeight="1" spans="1:7">
      <c r="A36" s="118"/>
      <c r="B36" s="118"/>
      <c r="C36" s="118"/>
      <c r="D36" s="118"/>
      <c r="E36" s="118"/>
      <c r="F36" s="118"/>
      <c r="G36" s="118"/>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A9" sqref="A9:A12"/>
    </sheetView>
  </sheetViews>
  <sheetFormatPr defaultColWidth="6.875" defaultRowHeight="12.75" customHeight="1" outlineLevelCol="5"/>
  <cols>
    <col min="1" max="1" width="39.875" style="107" customWidth="1"/>
    <col min="2" max="2" width="15.625" style="120" customWidth="1"/>
    <col min="3" max="5" width="15.625" style="107" customWidth="1"/>
    <col min="6" max="6" width="15.75" style="107" customWidth="1"/>
    <col min="7" max="245" width="6.875" style="107" customWidth="1"/>
    <col min="246" max="16384" width="6.875" style="107"/>
  </cols>
  <sheetData>
    <row r="1" ht="24.75" customHeight="1" spans="1:6">
      <c r="A1" s="87" t="s">
        <v>162</v>
      </c>
      <c r="B1" s="121"/>
      <c r="C1"/>
      <c r="D1"/>
      <c r="E1"/>
      <c r="F1"/>
    </row>
    <row r="2" ht="27.75" customHeight="1" spans="1:6">
      <c r="A2" s="108" t="s">
        <v>163</v>
      </c>
      <c r="B2" s="109"/>
      <c r="C2" s="109"/>
      <c r="D2" s="109"/>
      <c r="E2" s="109"/>
      <c r="F2" s="109"/>
    </row>
    <row r="3" ht="16.5" customHeight="1" spans="1:6">
      <c r="A3" s="110"/>
      <c r="B3" s="122"/>
      <c r="C3" s="111"/>
      <c r="D3" s="111"/>
      <c r="E3" s="111"/>
      <c r="F3" s="112"/>
    </row>
    <row r="4" ht="16.5" customHeight="1" spans="1:6">
      <c r="A4" s="113"/>
      <c r="B4" s="123"/>
      <c r="C4" s="113"/>
      <c r="D4" s="113"/>
      <c r="E4" s="113"/>
      <c r="F4" s="114" t="s">
        <v>23</v>
      </c>
    </row>
    <row r="5" s="118" customFormat="1" ht="28.5" customHeight="1" spans="1:6">
      <c r="A5" s="39" t="s">
        <v>24</v>
      </c>
      <c r="B5" s="124" t="s">
        <v>6</v>
      </c>
      <c r="C5" s="39" t="s">
        <v>35</v>
      </c>
      <c r="D5" s="39"/>
      <c r="E5" s="39"/>
      <c r="F5" s="115" t="s">
        <v>19</v>
      </c>
    </row>
    <row r="6" s="118" customFormat="1" ht="28.5" customHeight="1" spans="1:6">
      <c r="A6" s="39"/>
      <c r="B6" s="124"/>
      <c r="C6" s="39" t="s">
        <v>16</v>
      </c>
      <c r="D6" s="39" t="s">
        <v>17</v>
      </c>
      <c r="E6" s="39" t="s">
        <v>158</v>
      </c>
      <c r="F6" s="115"/>
    </row>
    <row r="7" s="118" customFormat="1" ht="28.5" customHeight="1" spans="1:6">
      <c r="A7" s="39"/>
      <c r="B7" s="124"/>
      <c r="C7" s="39"/>
      <c r="D7" s="39"/>
      <c r="E7" s="39"/>
      <c r="F7" s="115"/>
    </row>
    <row r="8" s="118" customFormat="1" ht="28.5" customHeight="1" spans="1:6">
      <c r="A8" s="125" t="s">
        <v>6</v>
      </c>
      <c r="B8" s="126">
        <f>B9+B10+B11+B12</f>
        <v>296.5</v>
      </c>
      <c r="C8" s="39"/>
      <c r="D8" s="39"/>
      <c r="E8" s="39"/>
      <c r="F8" s="115">
        <v>296.5</v>
      </c>
    </row>
    <row r="9" s="119" customFormat="1" ht="32.1" customHeight="1" spans="1:6">
      <c r="A9" s="16" t="s">
        <v>36</v>
      </c>
      <c r="B9" s="124">
        <v>90</v>
      </c>
      <c r="C9" s="117"/>
      <c r="D9" s="117"/>
      <c r="E9" s="117"/>
      <c r="F9" s="124">
        <v>90</v>
      </c>
    </row>
    <row r="10" s="118" customFormat="1" ht="25.5" customHeight="1" spans="1:6">
      <c r="A10" s="16" t="s">
        <v>27</v>
      </c>
      <c r="B10" s="127">
        <v>125</v>
      </c>
      <c r="C10" s="128"/>
      <c r="D10" s="128"/>
      <c r="E10" s="128"/>
      <c r="F10" s="127">
        <v>125</v>
      </c>
    </row>
    <row r="11" s="118" customFormat="1" ht="25.5" customHeight="1" spans="1:6">
      <c r="A11" s="16" t="s">
        <v>28</v>
      </c>
      <c r="B11" s="127">
        <v>19</v>
      </c>
      <c r="C11" s="128"/>
      <c r="D11" s="128"/>
      <c r="E11" s="128"/>
      <c r="F11" s="127">
        <v>19</v>
      </c>
    </row>
    <row r="12" s="118" customFormat="1" ht="25.5" customHeight="1" spans="1:6">
      <c r="A12" s="16" t="s">
        <v>29</v>
      </c>
      <c r="B12" s="127">
        <v>62.5</v>
      </c>
      <c r="C12" s="128"/>
      <c r="D12" s="128"/>
      <c r="E12" s="128"/>
      <c r="F12" s="127">
        <v>62.5</v>
      </c>
    </row>
    <row r="13" ht="22.5" customHeight="1" spans="1:6">
      <c r="A13"/>
      <c r="B13" s="121"/>
      <c r="C13"/>
      <c r="D13"/>
      <c r="E13"/>
      <c r="F13"/>
    </row>
    <row r="14" ht="23.25" customHeight="1" spans="1:6">
      <c r="A14"/>
      <c r="B14" s="121"/>
      <c r="C14"/>
      <c r="D14"/>
      <c r="E14"/>
      <c r="F14"/>
    </row>
    <row r="15" ht="23.25" customHeight="1" spans="1:6">
      <c r="A15"/>
      <c r="B15" s="121"/>
      <c r="C15"/>
      <c r="D15"/>
      <c r="E15"/>
      <c r="F15"/>
    </row>
    <row r="16" ht="23.25" customHeight="1" spans="1:6">
      <c r="A16"/>
      <c r="B16" s="121"/>
      <c r="C16"/>
      <c r="D16"/>
      <c r="E16"/>
      <c r="F16"/>
    </row>
    <row r="17" ht="23.25" customHeight="1" spans="1:6">
      <c r="A17"/>
      <c r="B17" s="121"/>
      <c r="C17"/>
      <c r="D17"/>
      <c r="E17"/>
      <c r="F17"/>
    </row>
    <row r="18" ht="23.25" customHeight="1" spans="1:6">
      <c r="A18"/>
      <c r="B18" s="121"/>
      <c r="C18"/>
      <c r="D18"/>
      <c r="E18"/>
      <c r="F18"/>
    </row>
    <row r="19" ht="23.25" customHeight="1" spans="1:6">
      <c r="A19"/>
      <c r="B19" s="121"/>
      <c r="C19"/>
      <c r="D19"/>
      <c r="E19"/>
      <c r="F19"/>
    </row>
    <row r="20" ht="23.25" customHeight="1" spans="1:6">
      <c r="A20"/>
      <c r="B20" s="121"/>
      <c r="C20"/>
      <c r="D20"/>
      <c r="E20"/>
      <c r="F20"/>
    </row>
    <row r="21" ht="18" customHeight="1" spans="1:6">
      <c r="A21"/>
      <c r="B21" s="121"/>
      <c r="C21"/>
      <c r="D21"/>
      <c r="E21"/>
      <c r="F21"/>
    </row>
    <row r="22" ht="18.75" customHeight="1" spans="1:6">
      <c r="A22" s="118"/>
      <c r="B22" s="129"/>
      <c r="C22" s="118"/>
      <c r="D22" s="118"/>
      <c r="E22" s="118"/>
      <c r="F22" s="118"/>
    </row>
    <row r="23" ht="18" customHeight="1" spans="1:6">
      <c r="A23" s="118"/>
      <c r="B23" s="129"/>
      <c r="C23" s="118"/>
      <c r="D23" s="118"/>
      <c r="E23" s="118"/>
      <c r="F23" s="118"/>
    </row>
    <row r="24" ht="18" customHeight="1" spans="1:6">
      <c r="A24" s="118"/>
      <c r="B24" s="129"/>
      <c r="C24" s="118"/>
      <c r="D24" s="118"/>
      <c r="E24" s="118"/>
      <c r="F24" s="118"/>
    </row>
    <row r="25" ht="18" customHeight="1" spans="1:6">
      <c r="A25" s="118"/>
      <c r="B25" s="129"/>
      <c r="C25" s="118"/>
      <c r="D25" s="118"/>
      <c r="E25" s="118"/>
      <c r="F25" s="118"/>
    </row>
    <row r="26" ht="18" customHeight="1" spans="1:6">
      <c r="A26" s="118"/>
      <c r="B26" s="129"/>
      <c r="C26" s="118"/>
      <c r="D26" s="118"/>
      <c r="E26" s="118"/>
      <c r="F26" s="118"/>
    </row>
    <row r="27" ht="18" customHeight="1" spans="1:6">
      <c r="A27" s="118"/>
      <c r="B27" s="129"/>
      <c r="C27" s="118"/>
      <c r="D27" s="118"/>
      <c r="E27" s="118"/>
      <c r="F27" s="118"/>
    </row>
    <row r="28" ht="18" customHeight="1" spans="1:6">
      <c r="A28" s="118"/>
      <c r="B28" s="129"/>
      <c r="C28" s="118"/>
      <c r="D28" s="118"/>
      <c r="E28" s="118"/>
      <c r="F28" s="118"/>
    </row>
    <row r="29" ht="18" customHeight="1" spans="1:6">
      <c r="A29" s="118"/>
      <c r="B29" s="129"/>
      <c r="C29" s="118"/>
      <c r="D29" s="118"/>
      <c r="E29" s="118"/>
      <c r="F29" s="118"/>
    </row>
    <row r="30" ht="18" customHeight="1" spans="1:6">
      <c r="A30" s="118"/>
      <c r="B30" s="129"/>
      <c r="C30" s="118"/>
      <c r="D30" s="118"/>
      <c r="E30" s="118"/>
      <c r="F30" s="118"/>
    </row>
    <row r="31" ht="18" customHeight="1" spans="1:6">
      <c r="A31" s="118"/>
      <c r="B31" s="129"/>
      <c r="C31" s="118"/>
      <c r="D31" s="118"/>
      <c r="E31" s="118"/>
      <c r="F31" s="118"/>
    </row>
    <row r="32" ht="18" customHeight="1" spans="1:6">
      <c r="A32" s="118"/>
      <c r="B32" s="129"/>
      <c r="C32" s="118"/>
      <c r="D32" s="118"/>
      <c r="E32" s="118"/>
      <c r="F32" s="118"/>
    </row>
    <row r="33" ht="18" customHeight="1" spans="1:6">
      <c r="A33" s="118"/>
      <c r="B33" s="129"/>
      <c r="C33" s="118"/>
      <c r="D33" s="118"/>
      <c r="E33" s="118"/>
      <c r="F33" s="118"/>
    </row>
    <row r="34" ht="18" customHeight="1" spans="1:6">
      <c r="A34" s="118"/>
      <c r="B34" s="129"/>
      <c r="C34" s="118"/>
      <c r="D34" s="118"/>
      <c r="E34" s="118"/>
      <c r="F34" s="118"/>
    </row>
    <row r="35" ht="18" customHeight="1" spans="1:6">
      <c r="A35" s="118"/>
      <c r="B35" s="129"/>
      <c r="C35" s="118"/>
      <c r="D35" s="118"/>
      <c r="E35" s="118"/>
      <c r="F35" s="118"/>
    </row>
    <row r="36" customHeight="1" spans="1:6">
      <c r="A36" s="118"/>
      <c r="B36" s="129"/>
      <c r="C36" s="118"/>
      <c r="D36" s="118"/>
      <c r="E36" s="118"/>
      <c r="F36" s="118"/>
    </row>
    <row r="37" customHeight="1" spans="1:6">
      <c r="A37" s="118"/>
      <c r="B37" s="129"/>
      <c r="C37" s="118"/>
      <c r="D37" s="118"/>
      <c r="E37" s="118"/>
      <c r="F37" s="118"/>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6"/>
  <sheetViews>
    <sheetView showGridLines="0" showZeros="0" workbookViewId="0">
      <selection activeCell="A2" sqref="A2:F2"/>
    </sheetView>
  </sheetViews>
  <sheetFormatPr defaultColWidth="6.875" defaultRowHeight="12.75" customHeight="1" outlineLevelCol="5"/>
  <cols>
    <col min="1" max="1" width="39.875" style="107" customWidth="1"/>
    <col min="2" max="5" width="15.625" style="107" customWidth="1"/>
    <col min="6" max="6" width="15.75" style="107" customWidth="1"/>
    <col min="7" max="245" width="6.875" style="107" customWidth="1"/>
    <col min="246" max="16384" width="6.875" style="107"/>
  </cols>
  <sheetData>
    <row r="1" ht="24.75" customHeight="1" spans="1:6">
      <c r="A1" s="87" t="s">
        <v>164</v>
      </c>
      <c r="B1"/>
      <c r="C1"/>
      <c r="D1"/>
      <c r="E1"/>
      <c r="F1"/>
    </row>
    <row r="2" ht="27.75" customHeight="1" spans="1:6">
      <c r="A2" s="108" t="s">
        <v>165</v>
      </c>
      <c r="B2" s="109"/>
      <c r="C2" s="109"/>
      <c r="D2" s="109"/>
      <c r="E2" s="109"/>
      <c r="F2" s="109"/>
    </row>
    <row r="3" ht="16.5" customHeight="1" spans="1:6">
      <c r="A3" s="110"/>
      <c r="B3" s="111"/>
      <c r="C3" s="111"/>
      <c r="D3" s="111"/>
      <c r="E3" s="111"/>
      <c r="F3" s="112"/>
    </row>
    <row r="4" ht="16.5" customHeight="1" spans="1:6">
      <c r="A4" s="113"/>
      <c r="B4" s="113"/>
      <c r="C4" s="113"/>
      <c r="D4" s="113"/>
      <c r="E4" s="113"/>
      <c r="F4" s="114" t="s">
        <v>23</v>
      </c>
    </row>
    <row r="5" ht="28.5" customHeight="1" spans="1:6">
      <c r="A5" s="39" t="s">
        <v>24</v>
      </c>
      <c r="B5" s="39" t="s">
        <v>6</v>
      </c>
      <c r="C5" s="39" t="s">
        <v>35</v>
      </c>
      <c r="D5" s="39"/>
      <c r="E5" s="39"/>
      <c r="F5" s="115" t="s">
        <v>19</v>
      </c>
    </row>
    <row r="6" ht="28.5" customHeight="1" spans="1:6">
      <c r="A6" s="39"/>
      <c r="B6" s="39"/>
      <c r="C6" s="39" t="s">
        <v>16</v>
      </c>
      <c r="D6" s="39" t="s">
        <v>17</v>
      </c>
      <c r="E6" s="39" t="s">
        <v>158</v>
      </c>
      <c r="F6" s="115"/>
    </row>
    <row r="7" ht="28.5" customHeight="1" spans="1:6">
      <c r="A7" s="39"/>
      <c r="B7" s="39"/>
      <c r="C7" s="39"/>
      <c r="D7" s="39"/>
      <c r="E7" s="39"/>
      <c r="F7" s="115"/>
    </row>
    <row r="8" s="106" customFormat="1" ht="19.5" customHeight="1" spans="1:6">
      <c r="A8" s="116"/>
      <c r="B8" s="117"/>
      <c r="C8" s="117"/>
      <c r="D8" s="117"/>
      <c r="E8" s="117"/>
      <c r="F8" s="117"/>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18"/>
      <c r="B21" s="118"/>
      <c r="C21" s="118"/>
      <c r="D21" s="118"/>
      <c r="E21" s="118"/>
      <c r="F21" s="118"/>
    </row>
    <row r="22" ht="18" customHeight="1" spans="1:6">
      <c r="A22" s="118"/>
      <c r="B22" s="118"/>
      <c r="C22" s="118"/>
      <c r="D22" s="118"/>
      <c r="E22" s="118"/>
      <c r="F22" s="118"/>
    </row>
    <row r="23" ht="18" customHeight="1" spans="1:6">
      <c r="A23" s="118"/>
      <c r="B23" s="118"/>
      <c r="C23" s="118"/>
      <c r="D23" s="118"/>
      <c r="E23" s="118"/>
      <c r="F23" s="118"/>
    </row>
    <row r="24" ht="18" customHeight="1" spans="1:6">
      <c r="A24" s="118"/>
      <c r="B24" s="118"/>
      <c r="C24" s="118"/>
      <c r="D24" s="118"/>
      <c r="E24" s="118"/>
      <c r="F24" s="118"/>
    </row>
    <row r="25" ht="18" customHeight="1" spans="1:6">
      <c r="A25" s="118"/>
      <c r="B25" s="118"/>
      <c r="C25" s="118"/>
      <c r="D25" s="118"/>
      <c r="E25" s="118"/>
      <c r="F25" s="118"/>
    </row>
    <row r="26" ht="18" customHeight="1" spans="1:6">
      <c r="A26" s="118"/>
      <c r="B26" s="118"/>
      <c r="C26" s="118"/>
      <c r="D26" s="118"/>
      <c r="E26" s="118"/>
      <c r="F26" s="118"/>
    </row>
    <row r="27" ht="18" customHeight="1" spans="1:6">
      <c r="A27" s="118"/>
      <c r="B27" s="118"/>
      <c r="C27" s="118"/>
      <c r="D27" s="118"/>
      <c r="E27" s="118"/>
      <c r="F27" s="118"/>
    </row>
    <row r="28" ht="18" customHeight="1" spans="1:6">
      <c r="A28" s="118"/>
      <c r="B28" s="118"/>
      <c r="C28" s="118"/>
      <c r="D28" s="118"/>
      <c r="E28" s="118"/>
      <c r="F28" s="118"/>
    </row>
    <row r="29" ht="18" customHeight="1" spans="1:6">
      <c r="A29" s="118"/>
      <c r="B29" s="118"/>
      <c r="C29" s="118"/>
      <c r="D29" s="118"/>
      <c r="E29" s="118"/>
      <c r="F29" s="118"/>
    </row>
    <row r="30" ht="18" customHeight="1" spans="1:6">
      <c r="A30" s="118"/>
      <c r="B30" s="118"/>
      <c r="C30" s="118"/>
      <c r="D30" s="118"/>
      <c r="E30" s="118"/>
      <c r="F30" s="118"/>
    </row>
    <row r="31" ht="18" customHeight="1" spans="1:6">
      <c r="A31" s="118"/>
      <c r="B31" s="118"/>
      <c r="C31" s="118"/>
      <c r="D31" s="118"/>
      <c r="E31" s="118"/>
      <c r="F31" s="118"/>
    </row>
    <row r="32" ht="18" customHeight="1" spans="1:6">
      <c r="A32" s="118"/>
      <c r="B32" s="118"/>
      <c r="C32" s="118"/>
      <c r="D32" s="118"/>
      <c r="E32" s="118"/>
      <c r="F32" s="118"/>
    </row>
    <row r="33" ht="18" customHeight="1" spans="1:6">
      <c r="A33" s="118"/>
      <c r="B33" s="118"/>
      <c r="C33" s="118"/>
      <c r="D33" s="118"/>
      <c r="E33" s="118"/>
      <c r="F33" s="118"/>
    </row>
    <row r="34" ht="18" customHeight="1" spans="1:6">
      <c r="A34" s="118"/>
      <c r="B34" s="118"/>
      <c r="C34" s="118"/>
      <c r="D34" s="118"/>
      <c r="E34" s="118"/>
      <c r="F34" s="118"/>
    </row>
    <row r="35" customHeight="1" spans="1:6">
      <c r="A35" s="118"/>
      <c r="B35" s="118"/>
      <c r="C35" s="118"/>
      <c r="D35" s="118"/>
      <c r="E35" s="118"/>
      <c r="F35" s="118"/>
    </row>
    <row r="36" customHeight="1" spans="1:6">
      <c r="A36" s="118"/>
      <c r="B36" s="118"/>
      <c r="C36" s="118"/>
      <c r="D36" s="118"/>
      <c r="E36" s="118"/>
      <c r="F36" s="118"/>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1" outlineLevelCol="5"/>
  <cols>
    <col min="1" max="1" width="39.875" style="107" customWidth="1"/>
    <col min="2" max="5" width="15.625" style="107" customWidth="1"/>
    <col min="6" max="6" width="15.75" style="107" customWidth="1"/>
    <col min="7" max="245" width="6.875" style="107" customWidth="1"/>
    <col min="246" max="16384" width="6.875" style="107"/>
  </cols>
  <sheetData>
    <row r="1" ht="24.75" customHeight="1" spans="1:6">
      <c r="A1" s="87" t="s">
        <v>166</v>
      </c>
      <c r="B1"/>
      <c r="C1"/>
      <c r="D1"/>
      <c r="E1"/>
      <c r="F1"/>
    </row>
    <row r="2" ht="27.75" customHeight="1" spans="1:6">
      <c r="A2" s="108" t="s">
        <v>167</v>
      </c>
      <c r="B2" s="109"/>
      <c r="C2" s="109"/>
      <c r="D2" s="109"/>
      <c r="E2" s="109"/>
      <c r="F2" s="109"/>
    </row>
    <row r="3" ht="16.5" customHeight="1" spans="1:6">
      <c r="A3" s="110"/>
      <c r="B3" s="111"/>
      <c r="C3" s="111"/>
      <c r="D3" s="111"/>
      <c r="E3" s="111"/>
      <c r="F3" s="112"/>
    </row>
    <row r="4" ht="16.5" customHeight="1" spans="1:6">
      <c r="A4" s="113"/>
      <c r="B4" s="113"/>
      <c r="C4" s="113"/>
      <c r="D4" s="113"/>
      <c r="E4" s="113"/>
      <c r="F4" s="114" t="s">
        <v>23</v>
      </c>
    </row>
    <row r="5" ht="28.5" customHeight="1" spans="1:6">
      <c r="A5" s="39" t="s">
        <v>24</v>
      </c>
      <c r="B5" s="39" t="s">
        <v>6</v>
      </c>
      <c r="C5" s="39" t="s">
        <v>35</v>
      </c>
      <c r="D5" s="39"/>
      <c r="E5" s="39"/>
      <c r="F5" s="115" t="s">
        <v>19</v>
      </c>
    </row>
    <row r="6" ht="28.5" customHeight="1" spans="1:6">
      <c r="A6" s="39"/>
      <c r="B6" s="39"/>
      <c r="C6" s="39" t="s">
        <v>16</v>
      </c>
      <c r="D6" s="39" t="s">
        <v>17</v>
      </c>
      <c r="E6" s="39" t="s">
        <v>158</v>
      </c>
      <c r="F6" s="115"/>
    </row>
    <row r="7" ht="28.5" customHeight="1" spans="1:6">
      <c r="A7" s="39"/>
      <c r="B7" s="39"/>
      <c r="C7" s="39"/>
      <c r="D7" s="39"/>
      <c r="E7" s="39"/>
      <c r="F7" s="115"/>
    </row>
    <row r="8" s="106" customFormat="1" ht="19.5" customHeight="1" spans="1:6">
      <c r="A8" s="116"/>
      <c r="B8" s="117"/>
      <c r="C8" s="117"/>
      <c r="D8" s="117"/>
      <c r="E8" s="117"/>
      <c r="F8" s="117"/>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18"/>
      <c r="B21" s="118"/>
      <c r="C21" s="118"/>
      <c r="D21" s="118"/>
      <c r="E21" s="118"/>
      <c r="F21" s="118"/>
    </row>
    <row r="22" ht="18" customHeight="1" spans="1:6">
      <c r="A22" s="118"/>
      <c r="B22" s="118"/>
      <c r="C22" s="118"/>
      <c r="D22" s="118"/>
      <c r="E22" s="118"/>
      <c r="F22" s="118"/>
    </row>
    <row r="23" ht="18" customHeight="1" spans="1:6">
      <c r="A23" s="118"/>
      <c r="B23" s="118"/>
      <c r="C23" s="118"/>
      <c r="D23" s="118"/>
      <c r="E23" s="118"/>
      <c r="F23" s="118"/>
    </row>
    <row r="24" ht="18" customHeight="1" spans="1:6">
      <c r="A24" s="118"/>
      <c r="B24" s="118"/>
      <c r="C24" s="118"/>
      <c r="D24" s="118"/>
      <c r="E24" s="118"/>
      <c r="F24" s="118"/>
    </row>
    <row r="25" ht="18" customHeight="1" spans="1:6">
      <c r="A25" s="118"/>
      <c r="B25" s="118"/>
      <c r="C25" s="118"/>
      <c r="D25" s="118"/>
      <c r="E25" s="118"/>
      <c r="F25" s="118"/>
    </row>
    <row r="26" ht="18" customHeight="1" spans="1:6">
      <c r="A26" s="118"/>
      <c r="B26" s="118"/>
      <c r="C26" s="118"/>
      <c r="D26" s="118"/>
      <c r="E26" s="118"/>
      <c r="F26" s="118"/>
    </row>
    <row r="27" ht="18" customHeight="1" spans="1:6">
      <c r="A27" s="118"/>
      <c r="B27" s="118"/>
      <c r="C27" s="118"/>
      <c r="D27" s="118"/>
      <c r="E27" s="118"/>
      <c r="F27" s="118"/>
    </row>
    <row r="28" ht="18" customHeight="1" spans="1:6">
      <c r="A28" s="118"/>
      <c r="B28" s="118"/>
      <c r="C28" s="118"/>
      <c r="D28" s="118"/>
      <c r="E28" s="118"/>
      <c r="F28" s="118"/>
    </row>
    <row r="29" ht="18" customHeight="1" spans="1:6">
      <c r="A29" s="118"/>
      <c r="B29" s="118"/>
      <c r="C29" s="118"/>
      <c r="D29" s="118"/>
      <c r="E29" s="118"/>
      <c r="F29" s="118"/>
    </row>
    <row r="30" ht="18" customHeight="1" spans="1:6">
      <c r="A30" s="118"/>
      <c r="B30" s="118"/>
      <c r="C30" s="118"/>
      <c r="D30" s="118"/>
      <c r="E30" s="118"/>
      <c r="F30" s="118"/>
    </row>
    <row r="31" ht="18" customHeight="1" spans="1:6">
      <c r="A31" s="118"/>
      <c r="B31" s="118"/>
      <c r="C31" s="118"/>
      <c r="D31" s="118"/>
      <c r="E31" s="118"/>
      <c r="F31" s="118"/>
    </row>
    <row r="32" ht="18" customHeight="1" spans="1:6">
      <c r="A32" s="118"/>
      <c r="B32" s="118"/>
      <c r="C32" s="118"/>
      <c r="D32" s="118"/>
      <c r="E32" s="118"/>
      <c r="F32" s="118"/>
    </row>
    <row r="33" ht="18" customHeight="1" spans="1:6">
      <c r="A33" s="118"/>
      <c r="B33" s="118"/>
      <c r="C33" s="118"/>
      <c r="D33" s="118"/>
      <c r="E33" s="118"/>
      <c r="F33" s="118"/>
    </row>
    <row r="34" ht="18" customHeight="1" spans="1:6">
      <c r="A34" s="118"/>
      <c r="B34" s="118"/>
      <c r="C34" s="118"/>
      <c r="D34" s="118"/>
      <c r="E34" s="118"/>
      <c r="F34" s="118"/>
    </row>
    <row r="35" customHeight="1" spans="1:6">
      <c r="A35" s="118"/>
      <c r="B35" s="118"/>
      <c r="C35" s="118"/>
      <c r="D35" s="118"/>
      <c r="E35" s="118"/>
      <c r="F35" s="118"/>
    </row>
    <row r="36" customHeight="1" spans="1:6">
      <c r="A36" s="118"/>
      <c r="B36" s="118"/>
      <c r="C36" s="118"/>
      <c r="D36" s="118"/>
      <c r="E36" s="118"/>
      <c r="F36" s="118"/>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A2" sqref="A2:J2"/>
    </sheetView>
  </sheetViews>
  <sheetFormatPr defaultColWidth="6.875" defaultRowHeight="12.75" customHeight="1"/>
  <cols>
    <col min="1" max="1" width="27.25" style="63" customWidth="1"/>
    <col min="2" max="2" width="10" style="63" customWidth="1"/>
    <col min="3" max="3" width="29.125" style="63" customWidth="1"/>
    <col min="4" max="10" width="11.125" style="63" customWidth="1"/>
    <col min="11" max="16384" width="6.875" style="63"/>
  </cols>
  <sheetData>
    <row r="1" ht="27.75" customHeight="1" spans="1:10">
      <c r="A1" s="87" t="s">
        <v>168</v>
      </c>
      <c r="B1"/>
      <c r="C1"/>
      <c r="D1"/>
      <c r="E1"/>
      <c r="F1"/>
      <c r="G1"/>
      <c r="H1"/>
      <c r="I1"/>
      <c r="J1"/>
    </row>
    <row r="2" ht="24.75" customHeight="1" spans="1:10">
      <c r="A2" s="88" t="s">
        <v>169</v>
      </c>
      <c r="B2" s="89"/>
      <c r="C2" s="89"/>
      <c r="D2" s="89"/>
      <c r="E2" s="89"/>
      <c r="F2" s="89"/>
      <c r="G2" s="89"/>
      <c r="H2" s="89"/>
      <c r="I2" s="89"/>
      <c r="J2" s="89"/>
    </row>
    <row r="3" ht="17.25" customHeight="1" spans="1:10">
      <c r="A3" s="90"/>
      <c r="B3" s="90"/>
      <c r="C3" s="90"/>
      <c r="D3" s="90"/>
      <c r="E3" s="90"/>
      <c r="F3" s="90"/>
      <c r="G3" s="90"/>
      <c r="H3" s="90"/>
      <c r="I3"/>
      <c r="J3"/>
    </row>
    <row r="4" ht="17.25" customHeight="1" spans="1:10">
      <c r="A4" s="90"/>
      <c r="B4" s="90"/>
      <c r="C4" s="90"/>
      <c r="D4" s="90"/>
      <c r="E4" s="90"/>
      <c r="F4" s="90"/>
      <c r="G4" s="90"/>
      <c r="H4" s="90"/>
      <c r="I4"/>
      <c r="J4" s="103" t="s">
        <v>4</v>
      </c>
    </row>
    <row r="5" ht="32.25" customHeight="1" spans="1:10">
      <c r="A5" s="91" t="s">
        <v>24</v>
      </c>
      <c r="B5" s="92" t="s">
        <v>170</v>
      </c>
      <c r="C5" s="92" t="s">
        <v>171</v>
      </c>
      <c r="D5" s="39" t="s">
        <v>6</v>
      </c>
      <c r="E5" s="93" t="s">
        <v>7</v>
      </c>
      <c r="F5" s="94"/>
      <c r="G5" s="94"/>
      <c r="H5" s="94"/>
      <c r="I5" s="97" t="s">
        <v>8</v>
      </c>
      <c r="J5" s="97" t="s">
        <v>9</v>
      </c>
    </row>
    <row r="6" ht="50.25" customHeight="1" spans="1:10">
      <c r="A6" s="95"/>
      <c r="B6" s="96"/>
      <c r="C6" s="96"/>
      <c r="D6" s="39"/>
      <c r="E6" s="97" t="s">
        <v>12</v>
      </c>
      <c r="F6" s="97" t="s">
        <v>13</v>
      </c>
      <c r="G6" s="97" t="s">
        <v>14</v>
      </c>
      <c r="H6" s="97" t="s">
        <v>15</v>
      </c>
      <c r="I6" s="104"/>
      <c r="J6" s="104"/>
    </row>
    <row r="7" ht="27.75" customHeight="1" spans="1:10">
      <c r="A7" s="98"/>
      <c r="B7" s="99"/>
      <c r="C7" s="99"/>
      <c r="D7" s="100"/>
      <c r="E7" s="101"/>
      <c r="F7" s="102"/>
      <c r="G7" s="101"/>
      <c r="H7" s="101"/>
      <c r="I7" s="105"/>
      <c r="J7" s="105"/>
    </row>
    <row r="8" ht="27.75" customHeight="1" spans="1:10">
      <c r="A8"/>
      <c r="B8"/>
      <c r="C8"/>
      <c r="D8"/>
      <c r="E8"/>
      <c r="F8"/>
      <c r="G8"/>
      <c r="H8"/>
      <c r="I8"/>
      <c r="J8"/>
    </row>
    <row r="9" customHeight="1" spans="1:10">
      <c r="A9" s="62"/>
      <c r="B9" s="62"/>
      <c r="C9" s="62"/>
      <c r="D9" s="62"/>
      <c r="E9" s="62"/>
      <c r="F9" s="62"/>
      <c r="G9" s="62"/>
      <c r="H9" s="62"/>
      <c r="I9"/>
      <c r="J9"/>
    </row>
    <row r="10" customHeight="1" spans="1:10">
      <c r="A10"/>
      <c r="B10" s="62"/>
      <c r="C10" s="62"/>
      <c r="D10" s="62"/>
      <c r="E10" s="62"/>
      <c r="F10" s="62"/>
      <c r="G10" s="62"/>
      <c r="H10" s="62"/>
      <c r="I10"/>
      <c r="J10"/>
    </row>
    <row r="11" customHeight="1" spans="1:10">
      <c r="A11"/>
      <c r="B11" s="62"/>
      <c r="C11"/>
      <c r="D11"/>
      <c r="E11"/>
      <c r="F11"/>
      <c r="G11"/>
      <c r="H11" s="62"/>
      <c r="I11"/>
      <c r="J11"/>
    </row>
    <row r="12" customHeight="1" spans="1:10">
      <c r="A12" s="62"/>
      <c r="B12" s="62"/>
      <c r="C12"/>
      <c r="D12"/>
      <c r="E12"/>
      <c r="F12"/>
      <c r="G12"/>
      <c r="H12" s="62"/>
      <c r="I12"/>
      <c r="J12"/>
    </row>
    <row r="13" customHeight="1" spans="1:10">
      <c r="A13" s="62"/>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62"/>
      <c r="C16"/>
      <c r="D16"/>
      <c r="E16"/>
      <c r="F16"/>
      <c r="G16"/>
      <c r="H16"/>
      <c r="I16"/>
      <c r="J16"/>
    </row>
    <row r="17" customHeight="1" spans="1:10">
      <c r="A17"/>
      <c r="B17" s="62"/>
      <c r="C17"/>
      <c r="D17"/>
      <c r="E17"/>
      <c r="F17"/>
      <c r="G17"/>
      <c r="H17"/>
      <c r="I17"/>
      <c r="J17"/>
    </row>
    <row r="18" customHeight="1" spans="1:10">
      <c r="A18"/>
      <c r="B18" s="62"/>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6"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D10" sqref="D10"/>
    </sheetView>
  </sheetViews>
  <sheetFormatPr defaultColWidth="9" defaultRowHeight="11.25"/>
  <cols>
    <col min="1" max="1" width="13.375" style="63" customWidth="1"/>
    <col min="2" max="6" width="9" style="63"/>
    <col min="7" max="7" width="13.25" style="63" customWidth="1"/>
    <col min="8" max="9" width="9" style="63"/>
    <col min="10" max="10" width="11.625" style="63" customWidth="1"/>
    <col min="11" max="11" width="13.375" style="63" customWidth="1"/>
    <col min="12" max="16384" width="9" style="63"/>
  </cols>
  <sheetData>
    <row r="1" ht="12" spans="1:1">
      <c r="A1" s="64" t="s">
        <v>172</v>
      </c>
    </row>
    <row r="2" ht="25.5" spans="1:11">
      <c r="A2" s="65" t="s">
        <v>173</v>
      </c>
      <c r="B2" s="66"/>
      <c r="C2" s="66"/>
      <c r="D2" s="66"/>
      <c r="E2" s="66"/>
      <c r="F2" s="66"/>
      <c r="G2" s="66"/>
      <c r="H2" s="66"/>
      <c r="I2" s="66"/>
      <c r="J2" s="66"/>
      <c r="K2" s="66"/>
    </row>
    <row r="3" s="61" customFormat="1" ht="21.95" customHeight="1" spans="1:11">
      <c r="A3" s="67"/>
      <c r="B3" s="67"/>
      <c r="C3" s="67"/>
      <c r="D3" s="67"/>
      <c r="E3" s="67"/>
      <c r="F3" s="67"/>
      <c r="G3" s="67"/>
      <c r="H3" s="67"/>
      <c r="J3" s="81"/>
      <c r="K3" s="81" t="s">
        <v>4</v>
      </c>
    </row>
    <row r="4" s="61" customFormat="1" ht="14.25" spans="1:11">
      <c r="A4" s="68" t="s">
        <v>174</v>
      </c>
      <c r="B4" s="69" t="s">
        <v>151</v>
      </c>
      <c r="C4" s="70" t="s">
        <v>171</v>
      </c>
      <c r="D4" s="71" t="s">
        <v>6</v>
      </c>
      <c r="E4" s="71" t="s">
        <v>7</v>
      </c>
      <c r="F4" s="71"/>
      <c r="G4" s="71"/>
      <c r="H4" s="71"/>
      <c r="I4" s="71" t="s">
        <v>8</v>
      </c>
      <c r="J4" s="82" t="s">
        <v>175</v>
      </c>
      <c r="K4" s="83" t="s">
        <v>176</v>
      </c>
    </row>
    <row r="5" s="61" customFormat="1" ht="36" spans="1:11">
      <c r="A5" s="72"/>
      <c r="B5" s="70"/>
      <c r="C5" s="73"/>
      <c r="D5" s="74"/>
      <c r="E5" s="74" t="s">
        <v>12</v>
      </c>
      <c r="F5" s="74" t="s">
        <v>13</v>
      </c>
      <c r="G5" s="74" t="s">
        <v>14</v>
      </c>
      <c r="H5" s="74" t="s">
        <v>15</v>
      </c>
      <c r="I5" s="74"/>
      <c r="J5" s="74"/>
      <c r="K5" s="84"/>
    </row>
    <row r="6" s="62" customFormat="1" ht="20.1" customHeight="1" spans="1:11">
      <c r="A6" s="75" t="s">
        <v>6</v>
      </c>
      <c r="B6" s="75"/>
      <c r="C6" s="75"/>
      <c r="D6" s="76">
        <v>296.5</v>
      </c>
      <c r="E6" s="76">
        <v>296.5</v>
      </c>
      <c r="F6" s="76">
        <v>96.5</v>
      </c>
      <c r="G6" s="76">
        <v>200</v>
      </c>
      <c r="H6" s="76"/>
      <c r="I6" s="85"/>
      <c r="J6" s="85"/>
      <c r="K6" s="86"/>
    </row>
    <row r="7" ht="24.75" customHeight="1" spans="1:11">
      <c r="A7" s="77" t="s">
        <v>20</v>
      </c>
      <c r="B7" s="16" t="s">
        <v>36</v>
      </c>
      <c r="C7" s="75"/>
      <c r="D7" s="76">
        <v>90</v>
      </c>
      <c r="E7" s="76">
        <v>90</v>
      </c>
      <c r="F7" s="76">
        <v>10</v>
      </c>
      <c r="G7" s="76">
        <v>80</v>
      </c>
      <c r="H7" s="76"/>
      <c r="I7" s="85"/>
      <c r="J7" s="85"/>
      <c r="K7" s="86"/>
    </row>
    <row r="8" ht="20.1" customHeight="1" spans="1:11">
      <c r="A8" s="77" t="s">
        <v>20</v>
      </c>
      <c r="B8" s="16" t="s">
        <v>27</v>
      </c>
      <c r="C8" s="75"/>
      <c r="D8" s="76">
        <v>125</v>
      </c>
      <c r="E8" s="76">
        <v>125</v>
      </c>
      <c r="F8" s="76">
        <v>5</v>
      </c>
      <c r="G8" s="76">
        <v>120</v>
      </c>
      <c r="H8" s="76"/>
      <c r="I8" s="85"/>
      <c r="J8" s="85"/>
      <c r="K8" s="86"/>
    </row>
    <row r="9" ht="20.1" customHeight="1" spans="1:11">
      <c r="A9" s="77" t="s">
        <v>20</v>
      </c>
      <c r="B9" s="16" t="s">
        <v>28</v>
      </c>
      <c r="C9" s="75"/>
      <c r="D9" s="76">
        <v>19</v>
      </c>
      <c r="E9" s="76">
        <v>19</v>
      </c>
      <c r="F9" s="76">
        <v>19</v>
      </c>
      <c r="G9" s="76"/>
      <c r="H9" s="76"/>
      <c r="I9" s="85"/>
      <c r="J9" s="85"/>
      <c r="K9" s="86"/>
    </row>
    <row r="10" ht="24" spans="1:11">
      <c r="A10" s="77" t="s">
        <v>20</v>
      </c>
      <c r="B10" s="16" t="s">
        <v>29</v>
      </c>
      <c r="C10" s="78"/>
      <c r="D10" s="79">
        <v>62.5</v>
      </c>
      <c r="E10" s="79">
        <v>62.5</v>
      </c>
      <c r="F10" s="79">
        <v>62.5</v>
      </c>
      <c r="G10" s="79"/>
      <c r="H10" s="78"/>
      <c r="I10" s="79"/>
      <c r="J10" s="79"/>
      <c r="K10" s="79"/>
    </row>
    <row r="11" spans="1:8">
      <c r="A11" s="62"/>
      <c r="B11" s="62"/>
      <c r="C11" s="62"/>
      <c r="H11" s="62"/>
    </row>
    <row r="12" spans="1:1">
      <c r="A12" s="62"/>
    </row>
    <row r="13" ht="14.25" spans="1:11">
      <c r="A13" s="80"/>
      <c r="B13" s="80"/>
      <c r="C13" s="80"/>
      <c r="D13" s="80"/>
      <c r="E13" s="80"/>
      <c r="F13" s="80"/>
      <c r="G13" s="80"/>
      <c r="H13" s="80"/>
      <c r="I13" s="80"/>
      <c r="J13" s="80"/>
      <c r="K13" s="80"/>
    </row>
    <row r="14" ht="14.25" spans="1:11">
      <c r="A14" s="80"/>
      <c r="B14" s="80"/>
      <c r="C14" s="80"/>
      <c r="D14" s="80"/>
      <c r="E14" s="80"/>
      <c r="F14" s="80"/>
      <c r="G14" s="80"/>
      <c r="H14" s="80"/>
      <c r="I14" s="80"/>
      <c r="J14" s="80"/>
      <c r="K14" s="80"/>
    </row>
    <row r="15" spans="2:3">
      <c r="B15" s="62"/>
      <c r="C15" s="62"/>
    </row>
    <row r="16" spans="2:3">
      <c r="B16" s="62"/>
      <c r="C16" s="62"/>
    </row>
    <row r="17" ht="14.25" spans="1:11">
      <c r="A17" s="80"/>
      <c r="B17" s="62"/>
      <c r="C17" s="62"/>
      <c r="D17" s="80"/>
      <c r="E17" s="80"/>
      <c r="F17" s="80"/>
      <c r="G17" s="80"/>
      <c r="H17" s="80"/>
      <c r="I17" s="80"/>
      <c r="J17" s="80"/>
      <c r="K17" s="80"/>
    </row>
  </sheetData>
  <mergeCells count="9">
    <mergeCell ref="A2:K2"/>
    <mergeCell ref="E4:H4"/>
    <mergeCell ref="A4:A5"/>
    <mergeCell ref="B4:B5"/>
    <mergeCell ref="C4:C5"/>
    <mergeCell ref="D4:D5"/>
    <mergeCell ref="I4:I5"/>
    <mergeCell ref="J4:J5"/>
    <mergeCell ref="K4:K5"/>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5"/>
  <sheetViews>
    <sheetView showGridLines="0" showZeros="0" workbookViewId="0">
      <selection activeCell="C5" sqref="C5"/>
    </sheetView>
  </sheetViews>
  <sheetFormatPr defaultColWidth="9" defaultRowHeight="14.25" outlineLevelCol="4"/>
  <cols>
    <col min="1" max="1" width="49.5" customWidth="1"/>
    <col min="2" max="3" width="30.625" customWidth="1"/>
  </cols>
  <sheetData>
    <row r="1" ht="26.25" customHeight="1" spans="1:1">
      <c r="A1" s="20" t="s">
        <v>177</v>
      </c>
    </row>
    <row r="2" ht="27" customHeight="1" spans="1:3">
      <c r="A2" s="51" t="s">
        <v>178</v>
      </c>
      <c r="B2" s="52"/>
      <c r="C2" s="52"/>
    </row>
    <row r="3" ht="26.25" customHeight="1" spans="1:3">
      <c r="A3" s="53"/>
      <c r="C3" s="54" t="s">
        <v>4</v>
      </c>
    </row>
    <row r="4" s="48" customFormat="1" ht="30" customHeight="1" spans="1:3">
      <c r="A4" s="55" t="s">
        <v>179</v>
      </c>
      <c r="B4" s="56" t="s">
        <v>180</v>
      </c>
      <c r="C4" s="56" t="s">
        <v>108</v>
      </c>
    </row>
    <row r="5" s="49" customFormat="1" ht="30" customHeight="1" spans="1:5">
      <c r="A5" s="57" t="s">
        <v>181</v>
      </c>
      <c r="B5" s="58">
        <v>85.14</v>
      </c>
      <c r="C5" s="58">
        <v>85.14</v>
      </c>
      <c r="E5" s="59"/>
    </row>
    <row r="6" s="50" customFormat="1" ht="30" customHeight="1" spans="1:5">
      <c r="A6" s="60" t="s">
        <v>182</v>
      </c>
      <c r="B6" s="58"/>
      <c r="C6" s="58"/>
      <c r="E6" s="59"/>
    </row>
    <row r="7" s="50" customFormat="1" ht="30" customHeight="1" spans="1:5">
      <c r="A7" s="57" t="s">
        <v>183</v>
      </c>
      <c r="B7" s="58">
        <v>0.84</v>
      </c>
      <c r="C7" s="58">
        <v>0.84</v>
      </c>
      <c r="E7" s="59"/>
    </row>
    <row r="8" s="50" customFormat="1" ht="30" customHeight="1" spans="1:5">
      <c r="A8" s="57" t="s">
        <v>184</v>
      </c>
      <c r="B8" s="58">
        <v>84.3</v>
      </c>
      <c r="C8" s="58">
        <v>84.3</v>
      </c>
      <c r="E8" s="59"/>
    </row>
    <row r="9" s="50" customFormat="1" ht="30" customHeight="1" spans="1:5">
      <c r="A9" s="57" t="s">
        <v>185</v>
      </c>
      <c r="B9" s="58"/>
      <c r="C9" s="58"/>
      <c r="E9" s="59"/>
    </row>
    <row r="10" s="50" customFormat="1" ht="30" customHeight="1" spans="1:5">
      <c r="A10" s="57" t="s">
        <v>186</v>
      </c>
      <c r="B10" s="58">
        <v>84.3</v>
      </c>
      <c r="C10" s="58">
        <v>84.3</v>
      </c>
      <c r="E10" s="59"/>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A2" sqref="A2:I2"/>
    </sheetView>
  </sheetViews>
  <sheetFormatPr defaultColWidth="5.125" defaultRowHeight="11.25"/>
  <cols>
    <col min="1" max="1" width="31.625" style="31" customWidth="1"/>
    <col min="2" max="2" width="10" style="31" customWidth="1"/>
    <col min="3" max="4" width="11.75" style="31" customWidth="1"/>
    <col min="5" max="5" width="11.875" style="31" customWidth="1"/>
    <col min="6" max="6" width="11.625" style="31" customWidth="1"/>
    <col min="7" max="8" width="11.875" style="31" customWidth="1"/>
    <col min="9" max="9" width="11.625" style="31" customWidth="1"/>
    <col min="10" max="247" width="5.125" style="31" customWidth="1"/>
    <col min="248" max="16384" width="5.125" style="32"/>
  </cols>
  <sheetData>
    <row r="1" ht="20.25" customHeight="1" spans="1:247">
      <c r="A1" s="20" t="s">
        <v>187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33" t="s">
        <v>188</v>
      </c>
      <c r="B2" s="34"/>
      <c r="C2" s="34"/>
      <c r="D2" s="34"/>
      <c r="E2" s="34"/>
      <c r="F2" s="34"/>
      <c r="G2" s="34"/>
      <c r="H2" s="34"/>
      <c r="I2" s="34"/>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row>
    <row r="3" ht="16.5" customHeight="1" spans="1:247">
      <c r="A3" s="35"/>
      <c r="B3" s="36"/>
      <c r="C3" s="36"/>
      <c r="D3" s="36"/>
      <c r="E3" s="36"/>
      <c r="F3" s="36"/>
      <c r="G3" s="36"/>
      <c r="H3"/>
      <c r="I3"/>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row>
    <row r="4" s="29" customFormat="1" ht="15.75" customHeight="1" spans="1:247">
      <c r="A4" s="35"/>
      <c r="B4" s="35"/>
      <c r="C4" s="35"/>
      <c r="D4" s="35"/>
      <c r="E4" s="35"/>
      <c r="F4" s="35"/>
      <c r="G4" s="35"/>
      <c r="I4" s="47" t="s">
        <v>189</v>
      </c>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row>
    <row r="5" ht="39.75" customHeight="1" spans="1:247">
      <c r="A5" s="37" t="s">
        <v>190</v>
      </c>
      <c r="B5" s="38" t="s">
        <v>170</v>
      </c>
      <c r="C5" s="39" t="s">
        <v>6</v>
      </c>
      <c r="D5" s="39" t="s">
        <v>7</v>
      </c>
      <c r="E5" s="39"/>
      <c r="F5" s="39"/>
      <c r="G5" s="39"/>
      <c r="H5" s="39" t="s">
        <v>8</v>
      </c>
      <c r="I5" s="39" t="s">
        <v>9</v>
      </c>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row>
    <row r="6" ht="60.75" customHeight="1" spans="1:247">
      <c r="A6" s="37"/>
      <c r="B6" s="38"/>
      <c r="C6" s="39"/>
      <c r="D6" s="39" t="s">
        <v>12</v>
      </c>
      <c r="E6" s="39" t="s">
        <v>13</v>
      </c>
      <c r="F6" s="39" t="s">
        <v>14</v>
      </c>
      <c r="G6" s="39" t="s">
        <v>15</v>
      </c>
      <c r="H6" s="39"/>
      <c r="I6" s="39"/>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row>
    <row r="7" s="30" customFormat="1" ht="26.25" customHeight="1" spans="1:247">
      <c r="A7" s="40"/>
      <c r="B7" s="41"/>
      <c r="C7" s="42"/>
      <c r="D7" s="42"/>
      <c r="E7" s="42"/>
      <c r="F7" s="42"/>
      <c r="G7" s="42"/>
      <c r="H7" s="42"/>
      <c r="I7" s="42"/>
      <c r="J7"/>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row>
    <row r="8" ht="37.5" customHeight="1" spans="1:247">
      <c r="A8"/>
      <c r="B8"/>
      <c r="C8"/>
      <c r="D8"/>
      <c r="E8"/>
      <c r="F8"/>
      <c r="G8"/>
      <c r="H8"/>
      <c r="I8"/>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row>
    <row r="9" ht="40.5" customHeight="1" spans="1:247">
      <c r="A9"/>
      <c r="B9"/>
      <c r="C9"/>
      <c r="D9"/>
      <c r="E9"/>
      <c r="F9"/>
      <c r="G9"/>
      <c r="H9"/>
      <c r="I9"/>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row>
    <row r="10" ht="40.5" customHeight="1" spans="1:247">
      <c r="A10"/>
      <c r="B10"/>
      <c r="C10"/>
      <c r="D10"/>
      <c r="E10"/>
      <c r="F10"/>
      <c r="G10"/>
      <c r="H10"/>
      <c r="I10"/>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row>
    <row r="11" ht="40.5" customHeight="1" spans="1:247">
      <c r="A11"/>
      <c r="B11"/>
      <c r="C11"/>
      <c r="D11"/>
      <c r="E11"/>
      <c r="F11"/>
      <c r="G11"/>
      <c r="H11"/>
      <c r="I11"/>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row>
    <row r="12" ht="40.5" customHeight="1" spans="1:247">
      <c r="A12"/>
      <c r="B12"/>
      <c r="C12"/>
      <c r="D12"/>
      <c r="E12"/>
      <c r="F12"/>
      <c r="G12"/>
      <c r="H12"/>
      <c r="I1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row>
    <row r="13" ht="40.5" customHeight="1" spans="1:247">
      <c r="A13"/>
      <c r="B13"/>
      <c r="C13"/>
      <c r="D13"/>
      <c r="E13"/>
      <c r="F13"/>
      <c r="G13"/>
      <c r="H13"/>
      <c r="I13"/>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row>
    <row r="14" ht="40.5" customHeight="1" spans="1:247">
      <c r="A14"/>
      <c r="B14"/>
      <c r="C14"/>
      <c r="D14"/>
      <c r="E14"/>
      <c r="F14"/>
      <c r="G14"/>
      <c r="H14"/>
      <c r="I14"/>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row>
    <row r="15" ht="48" customHeight="1" spans="1:247">
      <c r="A15"/>
      <c r="B15"/>
      <c r="C15"/>
      <c r="D15"/>
      <c r="E15"/>
      <c r="F15"/>
      <c r="G15"/>
      <c r="H15"/>
      <c r="I15"/>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row>
    <row r="16" ht="48" customHeight="1" spans="1:247">
      <c r="A16" s="43"/>
      <c r="B16" s="43"/>
      <c r="C16" s="44"/>
      <c r="D16" s="44"/>
      <c r="E16" s="44"/>
      <c r="F16" s="44"/>
      <c r="G16" s="44"/>
      <c r="H16" s="45"/>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row>
    <row r="17" ht="15.75" customHeight="1" spans="1:247">
      <c r="A17" s="32"/>
      <c r="B17" s="46"/>
      <c r="C17" s="32"/>
      <c r="D17" s="32"/>
      <c r="E17"/>
      <c r="F17" s="46"/>
      <c r="G17" s="32"/>
      <c r="H17"/>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row>
    <row r="18" ht="15.75" customHeight="1" spans="1:247">
      <c r="A18" s="32"/>
      <c r="B18" s="32"/>
      <c r="C18" s="32"/>
      <c r="D18" s="32"/>
      <c r="E18"/>
      <c r="F18" s="32"/>
      <c r="G18" s="32"/>
      <c r="H18"/>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row>
    <row r="19" ht="15.75" customHeight="1" spans="1:247">
      <c r="A19" s="32"/>
      <c r="B19" s="32"/>
      <c r="C19" s="32"/>
      <c r="D19" s="32"/>
      <c r="E19"/>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row>
    <row r="20" ht="15.75" customHeight="1" spans="1:247">
      <c r="A20" s="32"/>
      <c r="B20" s="32"/>
      <c r="C20" s="32"/>
      <c r="D20" s="32"/>
      <c r="E20"/>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row>
    <row r="21" ht="15.75" customHeight="1" spans="1:247">
      <c r="A21" s="32"/>
      <c r="B21" s="32"/>
      <c r="C21" s="32"/>
      <c r="D21" s="32"/>
      <c r="E21"/>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row>
    <row r="22" ht="15.75" customHeight="1" spans="1:247">
      <c r="A22" s="32"/>
      <c r="B22" s="32"/>
      <c r="C22" s="32"/>
      <c r="D22" s="32"/>
      <c r="E2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row>
    <row r="23" ht="15.75" customHeight="1" spans="1:247">
      <c r="A23" s="32"/>
      <c r="B23" s="32"/>
      <c r="C23" s="32"/>
      <c r="D23" s="32"/>
      <c r="E23"/>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row>
    <row r="24" ht="15.75" customHeight="1" spans="1:247">
      <c r="A24" s="32"/>
      <c r="B24" s="32"/>
      <c r="C24" s="32"/>
      <c r="D24" s="32"/>
      <c r="E24"/>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row>
    <row r="25" ht="15.75" customHeight="1" spans="1:247">
      <c r="A25" s="32"/>
      <c r="B25" s="32"/>
      <c r="C25" s="32"/>
      <c r="D25" s="32"/>
      <c r="E25"/>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row>
    <row r="26" ht="15.75" customHeight="1" spans="1:247">
      <c r="A26" s="32"/>
      <c r="B26" s="32"/>
      <c r="C26" s="32"/>
      <c r="D26" s="32"/>
      <c r="E26"/>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row>
    <row r="27" customHeight="1" spans="1:247">
      <c r="A27" s="32"/>
      <c r="B27" s="32"/>
      <c r="C27" s="32"/>
      <c r="D27" s="32"/>
      <c r="E27"/>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row>
    <row r="28" customHeight="1" spans="1:247">
      <c r="A28" s="32"/>
      <c r="B28" s="32"/>
      <c r="C28" s="32"/>
      <c r="D28" s="32"/>
      <c r="E28"/>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row>
    <row r="29" customHeight="1" spans="1:247">
      <c r="A29" s="32"/>
      <c r="B29" s="32"/>
      <c r="C29" s="32"/>
      <c r="D29" s="32"/>
      <c r="E29"/>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row>
    <row r="30" customHeight="1" spans="1:247">
      <c r="A30" s="32"/>
      <c r="B30" s="32"/>
      <c r="C30" s="32"/>
      <c r="D30" s="32"/>
      <c r="E30"/>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row>
    <row r="31" customHeight="1" spans="1:247">
      <c r="A31" s="32"/>
      <c r="B31" s="32"/>
      <c r="C31" s="32"/>
      <c r="D31" s="32"/>
      <c r="E31"/>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row>
    <row r="32" customHeight="1" spans="1:247">
      <c r="A32" s="32"/>
      <c r="B32" s="32"/>
      <c r="C32" s="32"/>
      <c r="D32" s="32"/>
      <c r="E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c r="IL32" s="32"/>
      <c r="IM32" s="32"/>
    </row>
    <row r="33" customHeight="1" spans="1:247">
      <c r="A33" s="32"/>
      <c r="B33" s="32"/>
      <c r="C33" s="32"/>
      <c r="D33" s="32"/>
      <c r="E33"/>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row>
    <row r="34" customHeight="1" spans="1:247">
      <c r="A34" s="32"/>
      <c r="B34" s="32"/>
      <c r="C34" s="32"/>
      <c r="D34" s="32"/>
      <c r="E34"/>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c r="IL34" s="32"/>
      <c r="IM34" s="32"/>
    </row>
    <row r="35" customHeight="1" spans="1:247">
      <c r="A35" s="32"/>
      <c r="B35" s="32"/>
      <c r="C35" s="32"/>
      <c r="D35" s="32"/>
      <c r="E35"/>
      <c r="F35" s="32"/>
      <c r="G35" s="32"/>
      <c r="H35"/>
      <c r="I35"/>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row>
    <row r="36" customHeight="1" spans="1:247">
      <c r="A36" s="32"/>
      <c r="B36" s="32"/>
      <c r="C36" s="32"/>
      <c r="D36" s="32"/>
      <c r="E36"/>
      <c r="F36" s="32"/>
      <c r="G36" s="32"/>
      <c r="H36"/>
      <c r="I36"/>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c r="IE36" s="32"/>
      <c r="IF36" s="32"/>
      <c r="IG36" s="32"/>
      <c r="IH36" s="32"/>
      <c r="II36" s="32"/>
      <c r="IJ36" s="32"/>
      <c r="IK36" s="32"/>
      <c r="IL36" s="32"/>
      <c r="IM36" s="32"/>
    </row>
    <row r="37" customHeight="1" spans="1:247">
      <c r="A37" s="32"/>
      <c r="B37" s="32"/>
      <c r="C37" s="32"/>
      <c r="D37" s="32"/>
      <c r="E37"/>
      <c r="F37" s="32"/>
      <c r="G37" s="32"/>
      <c r="H37"/>
      <c r="I37"/>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c r="IL37" s="32"/>
      <c r="IM37" s="32"/>
    </row>
    <row r="38" customHeight="1" spans="1:247">
      <c r="A38" s="32"/>
      <c r="B38" s="32"/>
      <c r="C38" s="32"/>
      <c r="D38" s="32"/>
      <c r="E38"/>
      <c r="F38" s="32"/>
      <c r="G38" s="32"/>
      <c r="H38"/>
      <c r="I38"/>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row>
    <row r="39" customHeight="1" spans="1:247">
      <c r="A39" s="32"/>
      <c r="B39" s="32"/>
      <c r="C39" s="32"/>
      <c r="D39" s="32"/>
      <c r="E39"/>
      <c r="F39" s="32"/>
      <c r="G39" s="32"/>
      <c r="H39"/>
      <c r="I39"/>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row>
    <row r="40" customHeight="1" spans="1:247">
      <c r="A40" s="32"/>
      <c r="B40" s="32"/>
      <c r="C40" s="32"/>
      <c r="D40" s="32"/>
      <c r="E40"/>
      <c r="F40" s="32"/>
      <c r="G40" s="32"/>
      <c r="H40"/>
      <c r="I40"/>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row>
    <row r="41" customHeight="1" spans="1:247">
      <c r="A41" s="32"/>
      <c r="B41" s="32"/>
      <c r="C41" s="32"/>
      <c r="D41" s="32"/>
      <c r="E41"/>
      <c r="F41" s="32"/>
      <c r="G41" s="32"/>
      <c r="H41"/>
      <c r="I41"/>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row>
    <row r="42" customHeight="1" spans="1:247">
      <c r="A42" s="32"/>
      <c r="B42" s="32"/>
      <c r="C42" s="32"/>
      <c r="D42" s="32"/>
      <c r="E42"/>
      <c r="F42" s="32"/>
      <c r="G42" s="32"/>
      <c r="H42"/>
      <c r="I4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2"/>
      <c r="GC42" s="32"/>
      <c r="GD42" s="32"/>
      <c r="GE42" s="32"/>
      <c r="GF42" s="32"/>
      <c r="GG42" s="32"/>
      <c r="GH42" s="32"/>
      <c r="GI42" s="32"/>
      <c r="GJ42" s="32"/>
      <c r="GK42" s="32"/>
      <c r="GL42" s="32"/>
      <c r="GM42" s="32"/>
      <c r="GN42" s="32"/>
      <c r="GO42" s="32"/>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2"/>
      <c r="IJ42" s="32"/>
      <c r="IK42" s="32"/>
      <c r="IL42" s="32"/>
      <c r="IM42" s="32"/>
    </row>
    <row r="43" customHeight="1" spans="1:247">
      <c r="A43" s="32"/>
      <c r="B43" s="32"/>
      <c r="C43" s="32"/>
      <c r="D43" s="32"/>
      <c r="E43"/>
      <c r="F43" s="32"/>
      <c r="G43" s="32"/>
      <c r="H43"/>
      <c r="I43"/>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row>
    <row r="44" customHeight="1" spans="1:247">
      <c r="A44" s="32"/>
      <c r="B44"/>
      <c r="C44"/>
      <c r="D44"/>
      <c r="E44"/>
      <c r="F44"/>
      <c r="G44"/>
      <c r="H44"/>
      <c r="I44"/>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row>
    <row r="45" customHeight="1" spans="1:247">
      <c r="A45" s="32"/>
      <c r="B45"/>
      <c r="C45"/>
      <c r="D45"/>
      <c r="E45"/>
      <c r="F45"/>
      <c r="G45"/>
      <c r="H45"/>
      <c r="I45"/>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row>
    <row r="46" customHeight="1" spans="1:247">
      <c r="A46" s="32"/>
      <c r="B46"/>
      <c r="C46"/>
      <c r="D46"/>
      <c r="E46"/>
      <c r="F46"/>
      <c r="G46"/>
      <c r="H46"/>
      <c r="I46"/>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row>
    <row r="47" customHeight="1" spans="1:247">
      <c r="A47" s="32"/>
      <c r="B47"/>
      <c r="C47"/>
      <c r="D47"/>
      <c r="E47"/>
      <c r="F47"/>
      <c r="G47"/>
      <c r="H47"/>
      <c r="I47" s="29"/>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row>
    <row r="48" customHeight="1" spans="1:247">
      <c r="A48" s="32"/>
      <c r="B48"/>
      <c r="C48"/>
      <c r="D48"/>
      <c r="E48"/>
      <c r="F48"/>
      <c r="G48"/>
      <c r="H48"/>
      <c r="I48"/>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row>
    <row r="49" customHeight="1" spans="1:247">
      <c r="A49" s="32"/>
      <c r="B49"/>
      <c r="C49"/>
      <c r="D49"/>
      <c r="E49"/>
      <c r="F49"/>
      <c r="G49"/>
      <c r="H49"/>
      <c r="I49"/>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c r="IE49" s="32"/>
      <c r="IF49" s="32"/>
      <c r="IG49" s="32"/>
      <c r="IH49" s="32"/>
      <c r="II49" s="32"/>
      <c r="IJ49" s="32"/>
      <c r="IK49" s="32"/>
      <c r="IL49" s="32"/>
      <c r="IM49" s="32"/>
    </row>
    <row r="50" customHeight="1" spans="1:247">
      <c r="A50" s="32"/>
      <c r="B50"/>
      <c r="C50"/>
      <c r="D50"/>
      <c r="E50"/>
      <c r="F50"/>
      <c r="G50"/>
      <c r="H50"/>
      <c r="I50"/>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c r="IE50" s="32"/>
      <c r="IF50" s="32"/>
      <c r="IG50" s="32"/>
      <c r="IH50" s="32"/>
      <c r="II50" s="32"/>
      <c r="IJ50" s="32"/>
      <c r="IK50" s="32"/>
      <c r="IL50" s="32"/>
      <c r="IM50" s="32"/>
    </row>
    <row r="51" customHeight="1" spans="1:247">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c r="IE51" s="32"/>
      <c r="IF51" s="32"/>
      <c r="IG51" s="32"/>
      <c r="IH51" s="32"/>
      <c r="II51" s="32"/>
      <c r="IJ51" s="32"/>
      <c r="IK51" s="32"/>
      <c r="IL51" s="32"/>
      <c r="IM51" s="32"/>
    </row>
    <row r="52" customHeight="1" spans="1:247">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c r="IE52" s="32"/>
      <c r="IF52" s="32"/>
      <c r="IG52" s="32"/>
      <c r="IH52" s="32"/>
      <c r="II52" s="32"/>
      <c r="IJ52" s="32"/>
      <c r="IK52" s="32"/>
      <c r="IL52" s="32"/>
      <c r="IM52" s="32"/>
    </row>
    <row r="53" customHeight="1" spans="1:247">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row>
    <row r="54" customHeight="1" spans="1:247">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32"/>
      <c r="FT54" s="32"/>
      <c r="FU54" s="32"/>
      <c r="FV54" s="32"/>
      <c r="FW54" s="32"/>
      <c r="FX54" s="32"/>
      <c r="FY54" s="32"/>
      <c r="FZ54" s="32"/>
      <c r="GA54" s="32"/>
      <c r="GB54" s="32"/>
      <c r="GC54" s="32"/>
      <c r="GD54" s="32"/>
      <c r="GE54" s="32"/>
      <c r="GF54" s="32"/>
      <c r="GG54" s="32"/>
      <c r="GH54" s="32"/>
      <c r="GI54" s="32"/>
      <c r="GJ54" s="32"/>
      <c r="GK54" s="32"/>
      <c r="GL54" s="32"/>
      <c r="GM54" s="32"/>
      <c r="GN54" s="32"/>
      <c r="GO54" s="32"/>
      <c r="GP54" s="32"/>
      <c r="GQ54" s="32"/>
      <c r="GR54" s="32"/>
      <c r="GS54" s="32"/>
      <c r="GT54" s="32"/>
      <c r="GU54" s="32"/>
      <c r="GV54" s="32"/>
      <c r="GW54" s="32"/>
      <c r="GX54" s="32"/>
      <c r="GY54" s="32"/>
      <c r="GZ54" s="32"/>
      <c r="HA54" s="32"/>
      <c r="HB54" s="32"/>
      <c r="HC54" s="32"/>
      <c r="HD54" s="32"/>
      <c r="HE54" s="32"/>
      <c r="HF54" s="32"/>
      <c r="HG54" s="32"/>
      <c r="HH54" s="32"/>
      <c r="HI54" s="32"/>
      <c r="HJ54" s="32"/>
      <c r="HK54" s="32"/>
      <c r="HL54" s="32"/>
      <c r="HM54" s="32"/>
      <c r="HN54" s="32"/>
      <c r="HO54" s="32"/>
      <c r="HP54" s="32"/>
      <c r="HQ54" s="32"/>
      <c r="HR54" s="32"/>
      <c r="HS54" s="32"/>
      <c r="HT54" s="32"/>
      <c r="HU54" s="32"/>
      <c r="HV54" s="32"/>
      <c r="HW54" s="32"/>
      <c r="HX54" s="32"/>
      <c r="HY54" s="32"/>
      <c r="HZ54" s="32"/>
      <c r="IA54" s="32"/>
      <c r="IB54" s="32"/>
      <c r="IC54" s="32"/>
      <c r="ID54" s="32"/>
      <c r="IE54" s="32"/>
      <c r="IF54" s="32"/>
      <c r="IG54" s="32"/>
      <c r="IH54" s="32"/>
      <c r="II54" s="32"/>
      <c r="IJ54" s="32"/>
      <c r="IK54" s="32"/>
      <c r="IL54" s="32"/>
      <c r="IM54" s="32"/>
    </row>
    <row r="55" customHeight="1" spans="1:247">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c r="FG55" s="32"/>
      <c r="FH55" s="32"/>
      <c r="FI55" s="32"/>
      <c r="FJ55" s="32"/>
      <c r="FK55" s="32"/>
      <c r="FL55" s="32"/>
      <c r="FM55" s="32"/>
      <c r="FN55" s="32"/>
      <c r="FO55" s="32"/>
      <c r="FP55" s="32"/>
      <c r="FQ55" s="32"/>
      <c r="FR55" s="32"/>
      <c r="FS55" s="32"/>
      <c r="FT55" s="32"/>
      <c r="FU55" s="32"/>
      <c r="FV55" s="32"/>
      <c r="FW55" s="32"/>
      <c r="FX55" s="32"/>
      <c r="FY55" s="32"/>
      <c r="FZ55" s="32"/>
      <c r="GA55" s="32"/>
      <c r="GB55" s="32"/>
      <c r="GC55" s="32"/>
      <c r="GD55" s="32"/>
      <c r="GE55" s="32"/>
      <c r="GF55" s="32"/>
      <c r="GG55" s="32"/>
      <c r="GH55" s="32"/>
      <c r="GI55" s="32"/>
      <c r="GJ55" s="32"/>
      <c r="GK55" s="32"/>
      <c r="GL55" s="32"/>
      <c r="GM55" s="32"/>
      <c r="GN55" s="32"/>
      <c r="GO55" s="32"/>
      <c r="GP55" s="32"/>
      <c r="GQ55" s="32"/>
      <c r="GR55" s="32"/>
      <c r="GS55" s="32"/>
      <c r="GT55" s="32"/>
      <c r="GU55" s="32"/>
      <c r="GV55" s="32"/>
      <c r="GW55" s="32"/>
      <c r="GX55" s="32"/>
      <c r="GY55" s="32"/>
      <c r="GZ55" s="32"/>
      <c r="HA55" s="32"/>
      <c r="HB55" s="32"/>
      <c r="HC55" s="32"/>
      <c r="HD55" s="32"/>
      <c r="HE55" s="32"/>
      <c r="HF55" s="32"/>
      <c r="HG55" s="32"/>
      <c r="HH55" s="32"/>
      <c r="HI55" s="32"/>
      <c r="HJ55" s="32"/>
      <c r="HK55" s="32"/>
      <c r="HL55" s="32"/>
      <c r="HM55" s="32"/>
      <c r="HN55" s="32"/>
      <c r="HO55" s="32"/>
      <c r="HP55" s="32"/>
      <c r="HQ55" s="32"/>
      <c r="HR55" s="32"/>
      <c r="HS55" s="32"/>
      <c r="HT55" s="32"/>
      <c r="HU55" s="32"/>
      <c r="HV55" s="32"/>
      <c r="HW55" s="32"/>
      <c r="HX55" s="32"/>
      <c r="HY55" s="32"/>
      <c r="HZ55" s="32"/>
      <c r="IA55" s="32"/>
      <c r="IB55" s="32"/>
      <c r="IC55" s="32"/>
      <c r="ID55" s="32"/>
      <c r="IE55" s="32"/>
      <c r="IF55" s="32"/>
      <c r="IG55" s="32"/>
      <c r="IH55" s="32"/>
      <c r="II55" s="32"/>
      <c r="IJ55" s="32"/>
      <c r="IK55" s="32"/>
      <c r="IL55" s="32"/>
      <c r="IM55" s="32"/>
    </row>
    <row r="56" customHeight="1" spans="1:247">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c r="IE56" s="32"/>
      <c r="IF56" s="32"/>
      <c r="IG56" s="32"/>
      <c r="IH56" s="32"/>
      <c r="II56" s="32"/>
      <c r="IJ56" s="32"/>
      <c r="IK56" s="32"/>
      <c r="IL56" s="32"/>
      <c r="IM56" s="32"/>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A2" sqref="A2:N2"/>
    </sheetView>
  </sheetViews>
  <sheetFormatPr defaultColWidth="9" defaultRowHeight="14.25" outlineLevelRow="5"/>
  <cols>
    <col min="1" max="14" width="13.875" customWidth="1"/>
  </cols>
  <sheetData>
    <row r="1" customHeight="1" spans="1:1">
      <c r="A1" s="20" t="s">
        <v>191</v>
      </c>
    </row>
    <row r="2" ht="22.5" customHeight="1" spans="1:14">
      <c r="A2" s="21" t="s">
        <v>192</v>
      </c>
      <c r="B2" s="22"/>
      <c r="C2" s="22"/>
      <c r="D2" s="22"/>
      <c r="E2" s="22"/>
      <c r="F2" s="22"/>
      <c r="G2" s="22"/>
      <c r="H2" s="22"/>
      <c r="I2" s="22"/>
      <c r="J2" s="22"/>
      <c r="K2" s="22"/>
      <c r="L2" s="22"/>
      <c r="M2" s="22"/>
      <c r="N2" s="22"/>
    </row>
    <row r="3" customHeight="1"/>
    <row r="4" customHeight="1" spans="14:14">
      <c r="N4" s="27" t="s">
        <v>193</v>
      </c>
    </row>
    <row r="5" ht="54.75" customHeight="1" spans="1:14">
      <c r="A5" s="23" t="s">
        <v>194</v>
      </c>
      <c r="B5" s="23" t="s">
        <v>195</v>
      </c>
      <c r="C5" s="23" t="s">
        <v>196</v>
      </c>
      <c r="D5" s="23" t="s">
        <v>197</v>
      </c>
      <c r="E5" s="23" t="s">
        <v>198</v>
      </c>
      <c r="F5" s="23" t="s">
        <v>199</v>
      </c>
      <c r="G5" s="23" t="s">
        <v>200</v>
      </c>
      <c r="H5" s="24" t="s">
        <v>201</v>
      </c>
      <c r="I5" s="24" t="s">
        <v>202</v>
      </c>
      <c r="J5" s="28" t="s">
        <v>203</v>
      </c>
      <c r="K5" s="28" t="s">
        <v>204</v>
      </c>
      <c r="L5" s="28" t="s">
        <v>205</v>
      </c>
      <c r="M5" s="28" t="s">
        <v>206</v>
      </c>
      <c r="N5" s="28" t="s">
        <v>207</v>
      </c>
    </row>
    <row r="6" ht="21" customHeight="1" spans="1:14">
      <c r="A6" s="25"/>
      <c r="B6" s="25"/>
      <c r="C6" s="25"/>
      <c r="D6" s="25"/>
      <c r="E6" s="25"/>
      <c r="F6" s="25"/>
      <c r="G6" s="25"/>
      <c r="H6" s="26"/>
      <c r="I6" s="26"/>
      <c r="J6" s="26"/>
      <c r="K6" s="26"/>
      <c r="L6" s="26"/>
      <c r="M6" s="26"/>
      <c r="N6" s="26"/>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6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9"/>
  <sheetViews>
    <sheetView showGridLines="0" showZeros="0" workbookViewId="0">
      <selection activeCell="A2" sqref="A2:N2"/>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87" t="s">
        <v>2</v>
      </c>
      <c r="B1" s="188"/>
      <c r="C1" s="188"/>
      <c r="D1" s="189"/>
      <c r="E1" s="190"/>
      <c r="F1" s="190"/>
      <c r="G1" s="189"/>
      <c r="H1" s="189"/>
      <c r="I1" s="189"/>
      <c r="J1" s="189"/>
      <c r="K1" s="189"/>
      <c r="L1" s="189"/>
      <c r="M1" s="189"/>
      <c r="N1" s="189"/>
      <c r="O1" s="189"/>
      <c r="P1" s="189"/>
      <c r="Q1" s="189"/>
      <c r="R1" s="189"/>
      <c r="S1" s="189"/>
      <c r="T1" s="189"/>
      <c r="U1" s="189"/>
    </row>
    <row r="2" ht="27" customHeight="1" spans="1:21">
      <c r="A2" s="191" t="s">
        <v>3</v>
      </c>
      <c r="B2" s="192"/>
      <c r="C2" s="192"/>
      <c r="D2" s="192"/>
      <c r="E2" s="192"/>
      <c r="F2" s="192"/>
      <c r="G2" s="192"/>
      <c r="H2" s="192"/>
      <c r="I2" s="192"/>
      <c r="J2" s="192"/>
      <c r="K2" s="192"/>
      <c r="L2" s="192"/>
      <c r="M2" s="192"/>
      <c r="N2" s="192"/>
      <c r="O2" s="189"/>
      <c r="P2" s="189"/>
      <c r="Q2" s="189"/>
      <c r="R2" s="189"/>
      <c r="S2" s="189"/>
      <c r="T2" s="189"/>
      <c r="U2" s="189"/>
    </row>
    <row r="3" customHeight="1" spans="1:21">
      <c r="A3" s="193"/>
      <c r="B3" s="193"/>
      <c r="C3" s="193"/>
      <c r="D3" s="193"/>
      <c r="E3" s="194"/>
      <c r="F3" s="194"/>
      <c r="G3" s="195"/>
      <c r="H3" s="195"/>
      <c r="I3" s="195"/>
      <c r="J3" s="195"/>
      <c r="K3" s="195"/>
      <c r="L3" s="195"/>
      <c r="M3" s="195"/>
      <c r="N3" s="195"/>
      <c r="O3" s="195"/>
      <c r="P3" s="195"/>
      <c r="Q3" s="195"/>
      <c r="R3" s="195"/>
      <c r="S3" s="195"/>
      <c r="T3" s="195"/>
      <c r="U3" s="195"/>
    </row>
    <row r="4" s="186" customFormat="1" ht="17.25" customHeight="1" spans="1:249">
      <c r="A4" s="196"/>
      <c r="B4" s="197"/>
      <c r="C4" s="197"/>
      <c r="D4" s="197"/>
      <c r="E4" s="197"/>
      <c r="F4" s="197"/>
      <c r="G4" s="197"/>
      <c r="H4" s="197"/>
      <c r="I4" s="197"/>
      <c r="J4" s="197"/>
      <c r="K4" s="197"/>
      <c r="L4" s="197"/>
      <c r="M4" s="197"/>
      <c r="N4" s="203"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98" t="s">
        <v>5</v>
      </c>
      <c r="B5" s="39" t="s">
        <v>6</v>
      </c>
      <c r="C5" s="93" t="s">
        <v>7</v>
      </c>
      <c r="D5" s="94"/>
      <c r="E5" s="94"/>
      <c r="F5" s="94"/>
      <c r="G5" s="97" t="s">
        <v>8</v>
      </c>
      <c r="H5" s="97" t="s">
        <v>9</v>
      </c>
      <c r="I5" s="97" t="s">
        <v>10</v>
      </c>
      <c r="J5" s="204" t="s">
        <v>11</v>
      </c>
      <c r="K5" s="204"/>
      <c r="L5" s="204"/>
      <c r="M5" s="204"/>
      <c r="N5" s="204"/>
    </row>
    <row r="6" ht="76.5" customHeight="1" spans="1:14">
      <c r="A6" s="199"/>
      <c r="B6" s="39"/>
      <c r="C6" s="97" t="s">
        <v>12</v>
      </c>
      <c r="D6" s="97" t="s">
        <v>13</v>
      </c>
      <c r="E6" s="97" t="s">
        <v>14</v>
      </c>
      <c r="F6" s="97" t="s">
        <v>15</v>
      </c>
      <c r="G6" s="104"/>
      <c r="H6" s="104"/>
      <c r="I6" s="134"/>
      <c r="J6" s="115" t="s">
        <v>6</v>
      </c>
      <c r="K6" s="115" t="s">
        <v>16</v>
      </c>
      <c r="L6" s="199" t="s">
        <v>17</v>
      </c>
      <c r="M6" s="199" t="s">
        <v>18</v>
      </c>
      <c r="N6" s="115" t="s">
        <v>19</v>
      </c>
    </row>
    <row r="7" s="50" customFormat="1" ht="24.95" customHeight="1" spans="1:14">
      <c r="A7" s="200" t="s">
        <v>20</v>
      </c>
      <c r="B7" s="201">
        <v>2337.23</v>
      </c>
      <c r="C7" s="201">
        <v>2337.23</v>
      </c>
      <c r="D7" s="201">
        <v>2137.23</v>
      </c>
      <c r="E7" s="201">
        <v>200</v>
      </c>
      <c r="F7" s="201"/>
      <c r="G7" s="201"/>
      <c r="H7" s="201"/>
      <c r="I7" s="201"/>
      <c r="J7" s="201">
        <f>K7+L7+M7+N7</f>
        <v>2337.23</v>
      </c>
      <c r="K7" s="201">
        <f>1687.34+129.36</f>
        <v>1816.7</v>
      </c>
      <c r="L7" s="201">
        <v>121.43</v>
      </c>
      <c r="M7" s="201">
        <v>102.6</v>
      </c>
      <c r="N7" s="201">
        <v>296.5</v>
      </c>
    </row>
    <row r="8" ht="24.95" customHeight="1" spans="1:14">
      <c r="A8" s="128"/>
      <c r="B8" s="201"/>
      <c r="C8" s="201"/>
      <c r="D8" s="201"/>
      <c r="E8" s="201"/>
      <c r="F8" s="201"/>
      <c r="G8" s="201"/>
      <c r="H8" s="201"/>
      <c r="I8" s="201"/>
      <c r="J8" s="201"/>
      <c r="K8" s="201"/>
      <c r="L8" s="201"/>
      <c r="M8" s="201"/>
      <c r="N8" s="201"/>
    </row>
    <row r="9" ht="24.95" customHeight="1" spans="1:14">
      <c r="A9" s="202"/>
      <c r="B9" s="201"/>
      <c r="C9" s="201"/>
      <c r="D9" s="201"/>
      <c r="E9" s="201"/>
      <c r="F9" s="201"/>
      <c r="G9" s="201"/>
      <c r="H9" s="201"/>
      <c r="I9" s="201"/>
      <c r="J9" s="201"/>
      <c r="K9" s="201"/>
      <c r="L9" s="201"/>
      <c r="M9" s="201"/>
      <c r="N9" s="201"/>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5" sqref="A15"/>
    </sheetView>
  </sheetViews>
  <sheetFormatPr defaultColWidth="10" defaultRowHeight="14.25" outlineLevelCol="7"/>
  <cols>
    <col min="1" max="1" width="12.875" style="1" customWidth="1"/>
    <col min="2" max="2" width="28.5" style="1" customWidth="1"/>
    <col min="3" max="5" width="12.625" style="1" customWidth="1"/>
    <col min="6" max="8" width="11.625" style="1" customWidth="1"/>
    <col min="9" max="10" width="9.75" style="1" customWidth="1"/>
    <col min="11" max="16384" width="10" style="1"/>
  </cols>
  <sheetData>
    <row r="1" ht="35.85" customHeight="1" spans="1:8">
      <c r="A1" s="2"/>
      <c r="B1" s="3" t="s">
        <v>208</v>
      </c>
      <c r="C1" s="4"/>
      <c r="D1" s="4"/>
      <c r="E1" s="4"/>
      <c r="F1" s="4"/>
      <c r="G1" s="4"/>
      <c r="H1" s="4"/>
    </row>
    <row r="2" ht="16.35" customHeight="1" spans="1:8">
      <c r="A2" s="5"/>
      <c r="B2" s="5"/>
      <c r="C2" s="6"/>
      <c r="D2" s="6"/>
      <c r="E2" s="6"/>
      <c r="F2" s="6"/>
      <c r="G2" s="6"/>
      <c r="H2" s="6"/>
    </row>
    <row r="3" ht="16.35" customHeight="1" spans="1:8">
      <c r="A3" s="7" t="s">
        <v>209</v>
      </c>
      <c r="B3" s="7"/>
      <c r="C3" s="8"/>
      <c r="D3" s="8"/>
      <c r="E3" s="9"/>
      <c r="F3" s="9"/>
      <c r="G3" s="9"/>
      <c r="H3" s="9"/>
    </row>
    <row r="4" ht="16.35" customHeight="1" spans="1:8">
      <c r="A4" s="10" t="s">
        <v>210</v>
      </c>
      <c r="B4" s="10"/>
      <c r="C4" s="10"/>
      <c r="D4" s="10"/>
      <c r="E4" s="10"/>
      <c r="F4" s="10"/>
      <c r="G4" s="10"/>
      <c r="H4" s="10"/>
    </row>
    <row r="5" ht="26.1" customHeight="1" spans="1:8">
      <c r="A5" s="11" t="s">
        <v>211</v>
      </c>
      <c r="B5" s="12" t="s">
        <v>151</v>
      </c>
      <c r="C5" s="13" t="s">
        <v>201</v>
      </c>
      <c r="D5" s="13" t="s">
        <v>212</v>
      </c>
      <c r="E5" s="13"/>
      <c r="F5" s="13"/>
      <c r="G5" s="13"/>
      <c r="H5" s="13"/>
    </row>
    <row r="6" ht="32.65" customHeight="1" spans="1:8">
      <c r="A6" s="11"/>
      <c r="B6" s="12"/>
      <c r="C6" s="13"/>
      <c r="D6" s="11" t="s">
        <v>6</v>
      </c>
      <c r="E6" s="11" t="s">
        <v>213</v>
      </c>
      <c r="F6" s="11" t="s">
        <v>214</v>
      </c>
      <c r="G6" s="11" t="s">
        <v>215</v>
      </c>
      <c r="H6" s="11" t="s">
        <v>216</v>
      </c>
    </row>
    <row r="7" ht="32.65" customHeight="1" spans="1:8">
      <c r="A7" s="11"/>
      <c r="B7" s="12"/>
      <c r="C7" s="13"/>
      <c r="D7" s="11"/>
      <c r="E7" s="11"/>
      <c r="F7" s="11"/>
      <c r="G7" s="11"/>
      <c r="H7" s="11"/>
    </row>
    <row r="8" ht="26.1" customHeight="1" spans="1:8">
      <c r="A8" s="12"/>
      <c r="B8" s="12" t="s">
        <v>6</v>
      </c>
      <c r="C8" s="14">
        <v>2337.23</v>
      </c>
      <c r="D8" s="14">
        <v>2337.23</v>
      </c>
      <c r="E8" s="14">
        <v>2337.23</v>
      </c>
      <c r="F8" s="14"/>
      <c r="G8" s="14"/>
      <c r="H8" s="14"/>
    </row>
    <row r="9" ht="26.1" customHeight="1" spans="1:8">
      <c r="A9" s="15" t="s">
        <v>217</v>
      </c>
      <c r="B9" s="16" t="s">
        <v>218</v>
      </c>
      <c r="C9" s="14">
        <v>1722.89</v>
      </c>
      <c r="D9" s="14">
        <v>1722.89</v>
      </c>
      <c r="E9" s="14">
        <v>1722.89</v>
      </c>
      <c r="F9" s="14"/>
      <c r="G9" s="14"/>
      <c r="H9" s="14"/>
    </row>
    <row r="10" ht="26.1" customHeight="1" spans="1:8">
      <c r="A10" s="15" t="s">
        <v>219</v>
      </c>
      <c r="B10" s="16" t="s">
        <v>36</v>
      </c>
      <c r="C10" s="14">
        <v>90</v>
      </c>
      <c r="D10" s="14">
        <v>90</v>
      </c>
      <c r="E10" s="14">
        <v>90</v>
      </c>
      <c r="F10" s="14"/>
      <c r="G10" s="14"/>
      <c r="H10" s="14"/>
    </row>
    <row r="11" ht="26.1" customHeight="1" spans="1:8">
      <c r="A11" s="15" t="s">
        <v>220</v>
      </c>
      <c r="B11" s="16" t="s">
        <v>27</v>
      </c>
      <c r="C11" s="14">
        <v>125</v>
      </c>
      <c r="D11" s="14">
        <v>125</v>
      </c>
      <c r="E11" s="14">
        <v>125</v>
      </c>
      <c r="F11" s="14"/>
      <c r="G11" s="14"/>
      <c r="H11" s="14"/>
    </row>
    <row r="12" ht="26.1" customHeight="1" spans="1:8">
      <c r="A12" s="15" t="s">
        <v>221</v>
      </c>
      <c r="B12" s="16" t="s">
        <v>28</v>
      </c>
      <c r="C12" s="14">
        <v>19</v>
      </c>
      <c r="D12" s="14">
        <v>19</v>
      </c>
      <c r="E12" s="14">
        <v>19</v>
      </c>
      <c r="F12" s="14"/>
      <c r="G12" s="14"/>
      <c r="H12" s="14"/>
    </row>
    <row r="13" ht="27.6" customHeight="1" spans="1:8">
      <c r="A13" s="15" t="s">
        <v>222</v>
      </c>
      <c r="B13" s="16" t="s">
        <v>29</v>
      </c>
      <c r="C13" s="14">
        <v>62.5</v>
      </c>
      <c r="D13" s="14">
        <v>62.5</v>
      </c>
      <c r="E13" s="14">
        <v>62.5</v>
      </c>
      <c r="F13" s="14"/>
      <c r="G13" s="14"/>
      <c r="H13" s="14"/>
    </row>
    <row r="14" ht="27.6" customHeight="1" spans="1:8">
      <c r="A14" s="15" t="s">
        <v>223</v>
      </c>
      <c r="B14" s="17" t="s">
        <v>30</v>
      </c>
      <c r="C14" s="14">
        <v>182.96</v>
      </c>
      <c r="D14" s="14">
        <v>182.96</v>
      </c>
      <c r="E14" s="14">
        <v>182.96</v>
      </c>
      <c r="F14" s="14"/>
      <c r="G14" s="14"/>
      <c r="H14" s="14"/>
    </row>
    <row r="15" ht="27.6" customHeight="1" spans="1:8">
      <c r="A15" s="15" t="s">
        <v>224</v>
      </c>
      <c r="B15" s="18" t="s">
        <v>31</v>
      </c>
      <c r="C15" s="14">
        <v>130.13</v>
      </c>
      <c r="D15" s="14">
        <v>130.13</v>
      </c>
      <c r="E15" s="14">
        <v>130.13</v>
      </c>
      <c r="F15" s="14"/>
      <c r="G15" s="14"/>
      <c r="H15" s="14"/>
    </row>
    <row r="16" ht="27.6" customHeight="1" spans="1:8">
      <c r="A16" s="15" t="s">
        <v>225</v>
      </c>
      <c r="B16" s="16" t="s">
        <v>32</v>
      </c>
      <c r="C16" s="14">
        <v>4.75</v>
      </c>
      <c r="D16" s="14">
        <v>4.75</v>
      </c>
      <c r="E16" s="14">
        <v>4.75</v>
      </c>
      <c r="F16" s="14"/>
      <c r="G16" s="14"/>
      <c r="H16" s="14"/>
    </row>
    <row r="17" ht="26.1" customHeight="1" spans="1:8">
      <c r="A17" s="19"/>
      <c r="B17" s="19"/>
      <c r="C17" s="14"/>
      <c r="D17" s="14"/>
      <c r="E17" s="14"/>
      <c r="F17" s="14"/>
      <c r="G17" s="14"/>
      <c r="H17" s="14"/>
    </row>
    <row r="18" ht="26.1" customHeight="1" spans="1:8">
      <c r="A18" s="19"/>
      <c r="B18" s="19"/>
      <c r="C18" s="14"/>
      <c r="D18" s="14"/>
      <c r="E18" s="14"/>
      <c r="F18" s="14"/>
      <c r="G18" s="14"/>
      <c r="H18" s="14"/>
    </row>
  </sheetData>
  <mergeCells count="11">
    <mergeCell ref="B1:H1"/>
    <mergeCell ref="A4:H4"/>
    <mergeCell ref="D5:H5"/>
    <mergeCell ref="A5:A7"/>
    <mergeCell ref="B5:B7"/>
    <mergeCell ref="C5:C7"/>
    <mergeCell ref="D6:D7"/>
    <mergeCell ref="E6:E7"/>
    <mergeCell ref="F6:F7"/>
    <mergeCell ref="G6:G7"/>
    <mergeCell ref="H6:H7"/>
  </mergeCells>
  <pageMargins left="0.7" right="0.7" top="0.75" bottom="0.75" header="0.3" footer="0.3"/>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9"/>
  <sheetViews>
    <sheetView showGridLines="0" showZeros="0" workbookViewId="0">
      <selection activeCell="A11" sqref="A11"/>
    </sheetView>
  </sheetViews>
  <sheetFormatPr defaultColWidth="6.875" defaultRowHeight="12.75" customHeight="1"/>
  <cols>
    <col min="1" max="1" width="36.875" style="107" customWidth="1"/>
    <col min="2" max="2" width="16.875" style="107" customWidth="1"/>
    <col min="3" max="3" width="12.125" style="107" customWidth="1"/>
    <col min="4" max="4" width="11.75" style="107" customWidth="1"/>
    <col min="5" max="5" width="11.125" style="107" customWidth="1"/>
    <col min="6" max="6" width="10.875" style="107" customWidth="1"/>
    <col min="7" max="9" width="10.625" style="107" customWidth="1"/>
    <col min="10" max="246" width="6.875" style="107" customWidth="1"/>
    <col min="247" max="16384" width="6.875" style="107"/>
  </cols>
  <sheetData>
    <row r="1" ht="24.75" customHeight="1" spans="1:9">
      <c r="A1" s="87" t="s">
        <v>21</v>
      </c>
      <c r="B1"/>
      <c r="C1"/>
      <c r="D1"/>
      <c r="E1"/>
      <c r="F1"/>
      <c r="G1"/>
      <c r="H1"/>
      <c r="I1"/>
    </row>
    <row r="2" ht="27.75" customHeight="1" spans="1:9">
      <c r="A2" s="130" t="s">
        <v>22</v>
      </c>
      <c r="B2" s="131"/>
      <c r="C2" s="131"/>
      <c r="D2" s="131"/>
      <c r="E2" s="131"/>
      <c r="F2" s="131"/>
      <c r="G2" s="131"/>
      <c r="H2" s="131"/>
      <c r="I2" s="131"/>
    </row>
    <row r="3" ht="16.5" customHeight="1" spans="1:9">
      <c r="A3" s="110"/>
      <c r="B3" s="111"/>
      <c r="C3" s="111"/>
      <c r="D3" s="111"/>
      <c r="E3" s="112"/>
      <c r="F3" s="112"/>
      <c r="G3" s="112"/>
      <c r="H3" s="112"/>
      <c r="I3"/>
    </row>
    <row r="4" ht="16.5" customHeight="1" spans="1:9">
      <c r="A4" s="113"/>
      <c r="B4" s="113"/>
      <c r="C4" s="113"/>
      <c r="D4" s="113"/>
      <c r="E4" s="132"/>
      <c r="F4" s="132"/>
      <c r="G4" s="176"/>
      <c r="H4"/>
      <c r="I4" s="114" t="s">
        <v>23</v>
      </c>
    </row>
    <row r="5" ht="28.5" customHeight="1" spans="1:9">
      <c r="A5" s="39" t="s">
        <v>24</v>
      </c>
      <c r="B5" s="39" t="s">
        <v>6</v>
      </c>
      <c r="C5" s="93" t="s">
        <v>7</v>
      </c>
      <c r="D5" s="94"/>
      <c r="E5" s="94"/>
      <c r="F5" s="94"/>
      <c r="G5" s="97" t="s">
        <v>8</v>
      </c>
      <c r="H5" s="97" t="s">
        <v>9</v>
      </c>
      <c r="I5" s="97" t="s">
        <v>10</v>
      </c>
    </row>
    <row r="6" ht="28.5" customHeight="1" spans="1:9">
      <c r="A6" s="39"/>
      <c r="B6" s="39"/>
      <c r="C6" s="97" t="s">
        <v>12</v>
      </c>
      <c r="D6" s="97" t="s">
        <v>13</v>
      </c>
      <c r="E6" s="97" t="s">
        <v>14</v>
      </c>
      <c r="F6" s="97" t="s">
        <v>15</v>
      </c>
      <c r="G6" s="104"/>
      <c r="H6" s="104"/>
      <c r="I6" s="104"/>
    </row>
    <row r="7" ht="28.5" customHeight="1" spans="1:9">
      <c r="A7" s="39"/>
      <c r="B7" s="39"/>
      <c r="C7" s="134"/>
      <c r="D7" s="134"/>
      <c r="E7" s="134"/>
      <c r="F7" s="134"/>
      <c r="G7" s="134"/>
      <c r="H7" s="134"/>
      <c r="I7" s="134"/>
    </row>
    <row r="8" s="106" customFormat="1" ht="19.5" customHeight="1" spans="1:9">
      <c r="A8" s="16" t="s">
        <v>6</v>
      </c>
      <c r="B8" s="127">
        <f>B9+B10+B11+B12+B13+B14+B15+B16</f>
        <v>2337.23</v>
      </c>
      <c r="C8" s="127">
        <f t="shared" ref="C8:E8" si="0">C9+C10+C11+C12+C13+C14+C15+C16</f>
        <v>2337.23</v>
      </c>
      <c r="D8" s="127">
        <f t="shared" si="0"/>
        <v>2055.73</v>
      </c>
      <c r="E8" s="127">
        <f t="shared" si="0"/>
        <v>200</v>
      </c>
      <c r="F8" s="127">
        <v>0</v>
      </c>
      <c r="G8" s="127">
        <v>0</v>
      </c>
      <c r="H8" s="127">
        <v>0</v>
      </c>
      <c r="I8" s="185">
        <v>0</v>
      </c>
    </row>
    <row r="9" s="106" customFormat="1" ht="19.5" customHeight="1" spans="1:9">
      <c r="A9" s="16" t="s">
        <v>25</v>
      </c>
      <c r="B9" s="127">
        <f t="shared" ref="B9:B15" si="1">C9+G9+H9+I9</f>
        <v>1722.89</v>
      </c>
      <c r="C9" s="127">
        <f>D9+E9+F9</f>
        <v>1722.89</v>
      </c>
      <c r="D9" s="127">
        <v>1722.89</v>
      </c>
      <c r="E9" s="137"/>
      <c r="F9" s="127"/>
      <c r="G9" s="127"/>
      <c r="H9" s="127"/>
      <c r="I9" s="185"/>
    </row>
    <row r="10" s="106" customFormat="1" ht="19.5" customHeight="1" spans="1:9">
      <c r="A10" s="16" t="s">
        <v>26</v>
      </c>
      <c r="B10" s="127">
        <v>90</v>
      </c>
      <c r="C10" s="184">
        <v>90</v>
      </c>
      <c r="D10" s="127">
        <v>10</v>
      </c>
      <c r="E10" s="137">
        <v>80</v>
      </c>
      <c r="F10" s="127"/>
      <c r="G10" s="127"/>
      <c r="H10" s="127"/>
      <c r="I10" s="185"/>
    </row>
    <row r="11" s="106" customFormat="1" ht="19.5" customHeight="1" spans="1:9">
      <c r="A11" s="16" t="s">
        <v>27</v>
      </c>
      <c r="B11" s="127">
        <v>125</v>
      </c>
      <c r="C11" s="184">
        <v>125</v>
      </c>
      <c r="D11" s="127">
        <v>5</v>
      </c>
      <c r="E11" s="137">
        <v>120</v>
      </c>
      <c r="F11" s="127"/>
      <c r="G11" s="127"/>
      <c r="H11" s="127"/>
      <c r="I11" s="185"/>
    </row>
    <row r="12" s="106" customFormat="1" ht="19.5" customHeight="1" spans="1:9">
      <c r="A12" s="16" t="s">
        <v>28</v>
      </c>
      <c r="B12" s="127">
        <v>19</v>
      </c>
      <c r="C12" s="184">
        <v>19</v>
      </c>
      <c r="D12" s="127"/>
      <c r="E12" s="137"/>
      <c r="F12" s="127"/>
      <c r="G12" s="127"/>
      <c r="H12" s="127"/>
      <c r="I12" s="185"/>
    </row>
    <row r="13" s="106" customFormat="1" ht="19.5" customHeight="1" spans="1:9">
      <c r="A13" s="16" t="s">
        <v>29</v>
      </c>
      <c r="B13" s="127">
        <v>62.5</v>
      </c>
      <c r="C13" s="184">
        <v>62.5</v>
      </c>
      <c r="D13" s="127"/>
      <c r="E13" s="137"/>
      <c r="F13" s="127"/>
      <c r="G13" s="127"/>
      <c r="H13" s="127"/>
      <c r="I13" s="185"/>
    </row>
    <row r="14" ht="19.5" customHeight="1" spans="1:9">
      <c r="A14" s="17" t="s">
        <v>30</v>
      </c>
      <c r="B14" s="127">
        <f t="shared" si="1"/>
        <v>182.96</v>
      </c>
      <c r="C14" s="127">
        <f>D14+E14+F14</f>
        <v>182.96</v>
      </c>
      <c r="D14" s="127">
        <v>182.96</v>
      </c>
      <c r="E14" s="137"/>
      <c r="F14" s="127">
        <v>0</v>
      </c>
      <c r="G14" s="127">
        <v>0</v>
      </c>
      <c r="H14" s="127">
        <v>0</v>
      </c>
      <c r="I14" s="185">
        <v>0</v>
      </c>
    </row>
    <row r="15" ht="19.5" customHeight="1" spans="1:9">
      <c r="A15" s="18" t="s">
        <v>31</v>
      </c>
      <c r="B15" s="127">
        <f t="shared" si="1"/>
        <v>130.13</v>
      </c>
      <c r="C15" s="127">
        <f>D15+E15+F15</f>
        <v>130.13</v>
      </c>
      <c r="D15" s="137">
        <v>130.13</v>
      </c>
      <c r="E15" s="137"/>
      <c r="F15" s="127">
        <v>0</v>
      </c>
      <c r="G15" s="127">
        <v>0</v>
      </c>
      <c r="H15" s="127">
        <v>0</v>
      </c>
      <c r="I15" s="185">
        <v>0</v>
      </c>
    </row>
    <row r="16" ht="19.5" customHeight="1" spans="1:9">
      <c r="A16" s="16" t="s">
        <v>32</v>
      </c>
      <c r="B16" s="127">
        <v>4.75</v>
      </c>
      <c r="C16" s="127">
        <v>4.75</v>
      </c>
      <c r="D16" s="137">
        <v>4.75</v>
      </c>
      <c r="E16" s="137"/>
      <c r="F16" s="127">
        <v>0</v>
      </c>
      <c r="G16" s="127">
        <v>0</v>
      </c>
      <c r="H16" s="127">
        <v>0</v>
      </c>
      <c r="I16" s="185">
        <v>0</v>
      </c>
    </row>
    <row r="17" ht="19.5" customHeight="1" spans="1:9">
      <c r="A17" s="179"/>
      <c r="B17" s="127"/>
      <c r="C17" s="127"/>
      <c r="D17" s="137"/>
      <c r="E17" s="137"/>
      <c r="F17" s="127">
        <v>0</v>
      </c>
      <c r="G17" s="127">
        <v>0</v>
      </c>
      <c r="H17" s="127">
        <v>0</v>
      </c>
      <c r="I17" s="185">
        <v>0</v>
      </c>
    </row>
    <row r="18" ht="19.5" customHeight="1" spans="1:9">
      <c r="A18" s="17"/>
      <c r="B18" s="127"/>
      <c r="C18" s="127"/>
      <c r="D18" s="137"/>
      <c r="E18" s="137"/>
      <c r="F18" s="127">
        <v>0</v>
      </c>
      <c r="G18" s="127">
        <v>0</v>
      </c>
      <c r="H18" s="127">
        <v>0</v>
      </c>
      <c r="I18" s="185">
        <v>0</v>
      </c>
    </row>
    <row r="19" ht="19.5" customHeight="1" spans="1:9">
      <c r="A19" s="17"/>
      <c r="B19" s="127"/>
      <c r="C19" s="127"/>
      <c r="D19" s="137"/>
      <c r="E19" s="137"/>
      <c r="F19" s="127">
        <v>0</v>
      </c>
      <c r="G19" s="127">
        <v>0</v>
      </c>
      <c r="H19" s="127">
        <v>0</v>
      </c>
      <c r="I19" s="185">
        <v>0</v>
      </c>
    </row>
    <row r="20" ht="19.5" customHeight="1" spans="1:9">
      <c r="A20" s="17"/>
      <c r="B20" s="127"/>
      <c r="C20" s="127"/>
      <c r="D20" s="127"/>
      <c r="E20" s="137"/>
      <c r="F20" s="127">
        <v>0</v>
      </c>
      <c r="G20" s="127">
        <v>0</v>
      </c>
      <c r="H20" s="127">
        <v>0</v>
      </c>
      <c r="I20" s="185">
        <v>0</v>
      </c>
    </row>
    <row r="21" ht="19.5" customHeight="1" spans="1:9">
      <c r="A21" s="17"/>
      <c r="B21" s="127"/>
      <c r="C21" s="127"/>
      <c r="D21" s="127"/>
      <c r="E21" s="137"/>
      <c r="F21" s="127">
        <v>0</v>
      </c>
      <c r="G21" s="127">
        <v>0</v>
      </c>
      <c r="H21" s="127">
        <v>0</v>
      </c>
      <c r="I21" s="185">
        <v>0</v>
      </c>
    </row>
    <row r="22" ht="19.5" customHeight="1" spans="1:9">
      <c r="A22" s="17"/>
      <c r="B22" s="127"/>
      <c r="C22" s="127"/>
      <c r="D22" s="137"/>
      <c r="E22" s="137"/>
      <c r="F22" s="127">
        <v>0</v>
      </c>
      <c r="G22" s="127">
        <v>0</v>
      </c>
      <c r="H22" s="127">
        <v>0</v>
      </c>
      <c r="I22" s="185">
        <v>0</v>
      </c>
    </row>
    <row r="23" ht="18" customHeight="1" spans="1:9">
      <c r="A23"/>
      <c r="B23"/>
      <c r="C23"/>
      <c r="D23"/>
      <c r="E23"/>
      <c r="F23"/>
      <c r="G23"/>
      <c r="H23"/>
      <c r="I23"/>
    </row>
    <row r="24" ht="18.75" customHeight="1" spans="1:9">
      <c r="A24" s="118"/>
      <c r="B24" s="118"/>
      <c r="C24" s="118"/>
      <c r="D24" s="118"/>
      <c r="E24" s="118"/>
      <c r="F24" s="118"/>
      <c r="G24" s="118"/>
      <c r="H24" s="118"/>
      <c r="I24"/>
    </row>
    <row r="25" ht="18" customHeight="1" spans="1:9">
      <c r="A25" s="118"/>
      <c r="B25" s="118"/>
      <c r="C25" s="118"/>
      <c r="D25" s="118"/>
      <c r="E25" s="118"/>
      <c r="F25" s="118"/>
      <c r="G25" s="118"/>
      <c r="H25" s="118"/>
      <c r="I25"/>
    </row>
    <row r="26" ht="18" customHeight="1" spans="1:9">
      <c r="A26" s="118"/>
      <c r="B26" s="118"/>
      <c r="C26" s="118"/>
      <c r="D26" s="118"/>
      <c r="E26" s="118"/>
      <c r="F26" s="118"/>
      <c r="G26" s="118"/>
      <c r="H26" s="118"/>
      <c r="I26"/>
    </row>
    <row r="27" ht="18" customHeight="1" spans="1:9">
      <c r="A27" s="118"/>
      <c r="B27" s="118"/>
      <c r="C27" s="118"/>
      <c r="D27" s="118"/>
      <c r="E27" s="118"/>
      <c r="F27" s="118"/>
      <c r="G27" s="118"/>
      <c r="H27" s="118"/>
      <c r="I27"/>
    </row>
    <row r="28" ht="18" customHeight="1" spans="1:9">
      <c r="A28" s="118"/>
      <c r="B28" s="118"/>
      <c r="C28" s="118"/>
      <c r="D28" s="118"/>
      <c r="E28" s="118"/>
      <c r="F28" s="118"/>
      <c r="G28" s="118"/>
      <c r="H28" s="118"/>
      <c r="I28"/>
    </row>
    <row r="29" ht="18" customHeight="1" spans="1:9">
      <c r="A29" s="118"/>
      <c r="B29" s="118"/>
      <c r="C29" s="118"/>
      <c r="D29" s="118"/>
      <c r="E29" s="118"/>
      <c r="F29" s="118"/>
      <c r="G29" s="118"/>
      <c r="H29" s="118"/>
      <c r="I29"/>
    </row>
    <row r="30" ht="18" customHeight="1" spans="1:9">
      <c r="A30" s="118"/>
      <c r="B30" s="118"/>
      <c r="C30" s="118"/>
      <c r="D30" s="118"/>
      <c r="E30" s="118"/>
      <c r="F30" s="118"/>
      <c r="G30" s="118"/>
      <c r="H30" s="118"/>
      <c r="I30"/>
    </row>
    <row r="31" ht="18" customHeight="1" spans="1:9">
      <c r="A31" s="118"/>
      <c r="B31" s="118"/>
      <c r="C31" s="118"/>
      <c r="D31" s="118"/>
      <c r="E31" s="118"/>
      <c r="F31" s="118"/>
      <c r="G31" s="118"/>
      <c r="H31" s="118"/>
      <c r="I31"/>
    </row>
    <row r="32" ht="18" customHeight="1" spans="1:9">
      <c r="A32" s="118"/>
      <c r="B32" s="118"/>
      <c r="C32" s="118"/>
      <c r="D32" s="118"/>
      <c r="E32" s="118"/>
      <c r="F32" s="118"/>
      <c r="G32" s="118"/>
      <c r="H32" s="118"/>
      <c r="I32"/>
    </row>
    <row r="33" ht="18" customHeight="1" spans="1:9">
      <c r="A33" s="118"/>
      <c r="B33" s="118"/>
      <c r="C33" s="118"/>
      <c r="D33" s="118"/>
      <c r="E33" s="118"/>
      <c r="F33" s="118"/>
      <c r="G33" s="118"/>
      <c r="H33" s="118"/>
      <c r="I33"/>
    </row>
    <row r="34" ht="18" customHeight="1" spans="1:9">
      <c r="A34" s="118"/>
      <c r="B34" s="118"/>
      <c r="C34" s="118"/>
      <c r="D34" s="118"/>
      <c r="E34" s="118"/>
      <c r="F34" s="118"/>
      <c r="G34" s="118"/>
      <c r="H34" s="118"/>
      <c r="I34"/>
    </row>
    <row r="35" ht="18" customHeight="1" spans="1:9">
      <c r="A35" s="118"/>
      <c r="B35" s="118"/>
      <c r="C35" s="118"/>
      <c r="D35" s="118"/>
      <c r="E35" s="118"/>
      <c r="F35" s="118"/>
      <c r="G35" s="118"/>
      <c r="H35" s="118"/>
      <c r="I35"/>
    </row>
    <row r="36" ht="18" customHeight="1" spans="1:9">
      <c r="A36" s="118"/>
      <c r="B36" s="118"/>
      <c r="C36" s="118"/>
      <c r="D36" s="118"/>
      <c r="E36" s="118"/>
      <c r="F36" s="118"/>
      <c r="G36" s="118"/>
      <c r="H36" s="118"/>
      <c r="I36"/>
    </row>
    <row r="37" ht="18" customHeight="1" spans="1:9">
      <c r="A37" s="118"/>
      <c r="B37" s="118"/>
      <c r="C37" s="118"/>
      <c r="D37" s="118"/>
      <c r="E37" s="118"/>
      <c r="F37" s="118"/>
      <c r="G37" s="118"/>
      <c r="H37" s="118"/>
      <c r="I37"/>
    </row>
    <row r="38" customHeight="1" spans="1:9">
      <c r="A38" s="118"/>
      <c r="B38" s="118"/>
      <c r="C38" s="118"/>
      <c r="D38" s="118"/>
      <c r="E38" s="118"/>
      <c r="F38" s="118"/>
      <c r="G38" s="118"/>
      <c r="H38" s="118"/>
      <c r="I38"/>
    </row>
    <row r="39" customHeight="1" spans="1:9">
      <c r="A39" s="118"/>
      <c r="B39" s="118"/>
      <c r="C39" s="118"/>
      <c r="D39" s="118"/>
      <c r="E39" s="118"/>
      <c r="F39" s="118"/>
      <c r="G39" s="118"/>
      <c r="H39" s="118"/>
      <c r="I39"/>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3"/>
  <sheetViews>
    <sheetView showGridLines="0" showZeros="0" workbookViewId="0">
      <selection activeCell="A10" sqref="A10"/>
    </sheetView>
  </sheetViews>
  <sheetFormatPr defaultColWidth="6.875" defaultRowHeight="12.75" customHeight="1" outlineLevelCol="6"/>
  <cols>
    <col min="1" max="1" width="36.875" style="107" customWidth="1"/>
    <col min="2" max="2" width="16.375" style="107" customWidth="1"/>
    <col min="3" max="3" width="13.25" style="107" customWidth="1"/>
    <col min="4" max="4" width="12.25" style="107" customWidth="1"/>
    <col min="5" max="5" width="11.625" style="107" customWidth="1"/>
    <col min="6" max="6" width="11.25" style="107" customWidth="1"/>
    <col min="7" max="7" width="11.375" style="107" customWidth="1"/>
    <col min="8" max="243" width="6.875" style="107" customWidth="1"/>
    <col min="244" max="16384" width="6.875" style="107"/>
  </cols>
  <sheetData>
    <row r="1" ht="24.75" customHeight="1" spans="1:7">
      <c r="A1" s="87" t="s">
        <v>33</v>
      </c>
      <c r="B1"/>
      <c r="C1"/>
      <c r="D1"/>
      <c r="E1"/>
      <c r="F1"/>
      <c r="G1"/>
    </row>
    <row r="2" ht="27.75" customHeight="1" spans="1:7">
      <c r="A2" s="130" t="s">
        <v>34</v>
      </c>
      <c r="B2" s="131"/>
      <c r="C2" s="131"/>
      <c r="D2" s="131"/>
      <c r="E2" s="131"/>
      <c r="F2" s="131"/>
      <c r="G2" s="131"/>
    </row>
    <row r="3" ht="16.5" customHeight="1" spans="1:7">
      <c r="A3" s="110"/>
      <c r="B3" s="111"/>
      <c r="C3" s="111"/>
      <c r="D3" s="111"/>
      <c r="E3" s="112"/>
      <c r="F3" s="112"/>
      <c r="G3" s="112"/>
    </row>
    <row r="4" ht="16.5" customHeight="1" spans="1:7">
      <c r="A4" s="113"/>
      <c r="B4" s="113"/>
      <c r="C4" s="113"/>
      <c r="D4" s="113"/>
      <c r="E4" s="132"/>
      <c r="F4" s="132"/>
      <c r="G4" s="114" t="s">
        <v>23</v>
      </c>
    </row>
    <row r="5" ht="28.5" customHeight="1" spans="1:7">
      <c r="A5" s="39" t="s">
        <v>24</v>
      </c>
      <c r="B5" s="39" t="s">
        <v>6</v>
      </c>
      <c r="C5" s="93" t="s">
        <v>35</v>
      </c>
      <c r="D5" s="94"/>
      <c r="E5" s="94"/>
      <c r="F5" s="94"/>
      <c r="G5" s="115" t="s">
        <v>19</v>
      </c>
    </row>
    <row r="6" ht="28.5" customHeight="1" spans="1:7">
      <c r="A6" s="39"/>
      <c r="B6" s="39"/>
      <c r="C6" s="97" t="s">
        <v>12</v>
      </c>
      <c r="D6" s="97" t="s">
        <v>16</v>
      </c>
      <c r="E6" s="97" t="s">
        <v>17</v>
      </c>
      <c r="F6" s="133" t="s">
        <v>18</v>
      </c>
      <c r="G6" s="115"/>
    </row>
    <row r="7" ht="28.5" customHeight="1" spans="1:7">
      <c r="A7" s="39"/>
      <c r="B7" s="39"/>
      <c r="C7" s="134"/>
      <c r="D7" s="134"/>
      <c r="E7" s="134"/>
      <c r="F7" s="135"/>
      <c r="G7" s="115"/>
    </row>
    <row r="8" s="106" customFormat="1" ht="19.5" customHeight="1" spans="1:7">
      <c r="A8" s="17" t="s">
        <v>6</v>
      </c>
      <c r="B8" s="127">
        <f>B9+B10+B11+B12+B13+B14+B15+B16</f>
        <v>2337.23</v>
      </c>
      <c r="C8" s="127">
        <f t="shared" ref="C8:G8" si="0">C9+C10+C11+C12+C13+C14+C15+C16</f>
        <v>2040.73</v>
      </c>
      <c r="D8" s="127">
        <f t="shared" si="0"/>
        <v>1687.34</v>
      </c>
      <c r="E8" s="127">
        <f t="shared" si="0"/>
        <v>250.79</v>
      </c>
      <c r="F8" s="127">
        <f t="shared" si="0"/>
        <v>102.6</v>
      </c>
      <c r="G8" s="127">
        <f t="shared" si="0"/>
        <v>296.5</v>
      </c>
    </row>
    <row r="9" ht="19.5" customHeight="1" spans="1:7">
      <c r="A9" s="16" t="s">
        <v>25</v>
      </c>
      <c r="B9" s="127">
        <f t="shared" ref="B8:B16" si="1">C9+G9</f>
        <v>1722.89</v>
      </c>
      <c r="C9" s="127">
        <f t="shared" ref="C8:C13" si="2">D9+E9+F9</f>
        <v>1722.89</v>
      </c>
      <c r="D9" s="127">
        <f>78.08+702.42+72.87+129.36+45.65+3.15+23.47+7.6+336.87+58.54+45.6-129.36</f>
        <v>1374.25</v>
      </c>
      <c r="E9" s="127">
        <f>5.01+21.71+1.67+23.38+2.5+4.9+18.34+0.17+0.09+10.02+32.3+0.84+0.5+129.36</f>
        <v>250.79</v>
      </c>
      <c r="F9" s="127">
        <f>29.02+1.14+34.63+21.71+0.53+9+1.82</f>
        <v>97.85</v>
      </c>
      <c r="G9" s="127"/>
    </row>
    <row r="10" ht="19.5" customHeight="1" spans="1:7">
      <c r="A10" s="16" t="s">
        <v>36</v>
      </c>
      <c r="B10" s="127">
        <f t="shared" si="1"/>
        <v>90</v>
      </c>
      <c r="C10" s="127">
        <f t="shared" si="2"/>
        <v>0</v>
      </c>
      <c r="D10" s="127"/>
      <c r="E10" s="127"/>
      <c r="F10" s="127"/>
      <c r="G10" s="127">
        <v>90</v>
      </c>
    </row>
    <row r="11" ht="19.5" customHeight="1" spans="1:7">
      <c r="A11" s="16" t="s">
        <v>27</v>
      </c>
      <c r="B11" s="127">
        <f t="shared" si="1"/>
        <v>125</v>
      </c>
      <c r="C11" s="127">
        <f t="shared" si="2"/>
        <v>0</v>
      </c>
      <c r="D11" s="137"/>
      <c r="E11" s="137"/>
      <c r="F11" s="127"/>
      <c r="G11" s="127">
        <v>125</v>
      </c>
    </row>
    <row r="12" ht="19.5" customHeight="1" spans="1:7">
      <c r="A12" s="16" t="s">
        <v>28</v>
      </c>
      <c r="B12" s="127">
        <f t="shared" si="1"/>
        <v>19</v>
      </c>
      <c r="C12" s="127">
        <f t="shared" si="2"/>
        <v>0</v>
      </c>
      <c r="D12" s="137"/>
      <c r="E12" s="137"/>
      <c r="F12" s="127"/>
      <c r="G12" s="127">
        <v>19</v>
      </c>
    </row>
    <row r="13" ht="19.5" customHeight="1" spans="1:7">
      <c r="A13" s="16" t="s">
        <v>29</v>
      </c>
      <c r="B13" s="127">
        <f t="shared" si="1"/>
        <v>62.5</v>
      </c>
      <c r="C13" s="127">
        <f t="shared" si="2"/>
        <v>0</v>
      </c>
      <c r="D13" s="137"/>
      <c r="E13" s="137"/>
      <c r="F13" s="127"/>
      <c r="G13" s="127">
        <v>62.5</v>
      </c>
    </row>
    <row r="14" ht="19.5" customHeight="1" spans="1:7">
      <c r="A14" s="17" t="s">
        <v>30</v>
      </c>
      <c r="B14" s="127">
        <f>D14</f>
        <v>182.96</v>
      </c>
      <c r="C14" s="127">
        <v>182.96</v>
      </c>
      <c r="D14" s="137">
        <v>182.96</v>
      </c>
      <c r="E14" s="137"/>
      <c r="F14" s="127"/>
      <c r="G14" s="127"/>
    </row>
    <row r="15" ht="19.5" customHeight="1" spans="1:7">
      <c r="A15" s="18" t="s">
        <v>31</v>
      </c>
      <c r="B15" s="127">
        <f>D15</f>
        <v>130.13</v>
      </c>
      <c r="C15" s="127">
        <v>130.13</v>
      </c>
      <c r="D15" s="137">
        <v>130.13</v>
      </c>
      <c r="E15" s="137"/>
      <c r="F15" s="127"/>
      <c r="G15" s="127"/>
    </row>
    <row r="16" ht="19.5" customHeight="1" spans="1:7">
      <c r="A16" s="16" t="s">
        <v>32</v>
      </c>
      <c r="B16" s="127">
        <f>F16</f>
        <v>4.75</v>
      </c>
      <c r="C16" s="127">
        <v>4.75</v>
      </c>
      <c r="D16" s="137"/>
      <c r="E16" s="137"/>
      <c r="F16" s="127">
        <v>4.75</v>
      </c>
      <c r="G16" s="127"/>
    </row>
    <row r="17" ht="19.5" customHeight="1" spans="1:7">
      <c r="A17" s="17"/>
      <c r="B17" s="127"/>
      <c r="C17" s="127"/>
      <c r="D17" s="127"/>
      <c r="E17" s="127"/>
      <c r="F17" s="127"/>
      <c r="G17" s="127"/>
    </row>
    <row r="18" ht="19.5" customHeight="1" spans="1:7">
      <c r="A18" s="17"/>
      <c r="B18" s="127"/>
      <c r="C18" s="127"/>
      <c r="D18" s="127"/>
      <c r="E18" s="127"/>
      <c r="F18" s="127"/>
      <c r="G18" s="127"/>
    </row>
    <row r="19" ht="19.5" customHeight="1" spans="1:7">
      <c r="A19" s="17"/>
      <c r="B19" s="127"/>
      <c r="C19" s="127"/>
      <c r="D19" s="137"/>
      <c r="E19" s="137"/>
      <c r="F19" s="127"/>
      <c r="G19" s="127"/>
    </row>
    <row r="20" ht="18" customHeight="1" spans="1:7">
      <c r="A20" s="118"/>
      <c r="B20" s="118"/>
      <c r="C20" s="118"/>
      <c r="D20" s="118"/>
      <c r="E20" s="118"/>
      <c r="F20" s="118"/>
      <c r="G20" s="118"/>
    </row>
    <row r="21" ht="18" customHeight="1" spans="1:7">
      <c r="A21" s="118"/>
      <c r="B21" s="118"/>
      <c r="C21" s="118"/>
      <c r="D21" s="118"/>
      <c r="E21" s="118"/>
      <c r="F21" s="118"/>
      <c r="G21" s="118"/>
    </row>
    <row r="22" customHeight="1" spans="1:7">
      <c r="A22" s="118"/>
      <c r="B22" s="118"/>
      <c r="C22" s="118"/>
      <c r="D22" s="118"/>
      <c r="E22" s="118"/>
      <c r="F22" s="118"/>
      <c r="G22" s="118"/>
    </row>
    <row r="23" customHeight="1" spans="1:7">
      <c r="A23" s="118"/>
      <c r="B23" s="118"/>
      <c r="C23" s="118"/>
      <c r="D23" s="183"/>
      <c r="E23" s="183"/>
      <c r="F23" s="183"/>
      <c r="G23" s="183"/>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4"/>
  <sheetViews>
    <sheetView workbookViewId="0">
      <selection activeCell="B21" sqref="B21"/>
    </sheetView>
  </sheetViews>
  <sheetFormatPr defaultColWidth="9" defaultRowHeight="11.25"/>
  <cols>
    <col min="1" max="1" width="20" style="107" customWidth="1"/>
    <col min="2" max="5" width="12.125" style="107" customWidth="1"/>
    <col min="6" max="8" width="12.125" style="107" hidden="1" customWidth="1"/>
    <col min="9" max="9" width="12.125" style="107" customWidth="1"/>
    <col min="10" max="16384" width="9" style="107"/>
  </cols>
  <sheetData>
    <row r="1" ht="14.25" spans="1:247">
      <c r="A1" s="64" t="s">
        <v>37</v>
      </c>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row>
    <row r="2" ht="25.5" spans="1:247">
      <c r="A2" s="174" t="s">
        <v>38</v>
      </c>
      <c r="B2" s="175"/>
      <c r="C2" s="175"/>
      <c r="D2" s="175"/>
      <c r="E2" s="175"/>
      <c r="F2" s="175"/>
      <c r="G2" s="175"/>
      <c r="H2" s="175"/>
      <c r="I2" s="175"/>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row>
    <row r="3" ht="14.25" spans="1:247">
      <c r="A3" s="113"/>
      <c r="B3" s="113"/>
      <c r="C3" s="113"/>
      <c r="D3" s="113"/>
      <c r="E3" s="132"/>
      <c r="F3" s="132"/>
      <c r="G3" s="176"/>
      <c r="I3" s="114" t="s">
        <v>23</v>
      </c>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row>
    <row r="4" s="172" customFormat="1" ht="14.25" spans="1:247">
      <c r="A4" s="39" t="s">
        <v>39</v>
      </c>
      <c r="B4" s="39" t="s">
        <v>6</v>
      </c>
      <c r="C4" s="93" t="s">
        <v>7</v>
      </c>
      <c r="D4" s="94"/>
      <c r="E4" s="94"/>
      <c r="F4" s="94"/>
      <c r="G4" s="97" t="s">
        <v>8</v>
      </c>
      <c r="H4" s="97" t="s">
        <v>9</v>
      </c>
      <c r="I4" s="97" t="s">
        <v>10</v>
      </c>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row>
    <row r="5" s="172" customFormat="1" ht="14.25" spans="1:247">
      <c r="A5" s="39"/>
      <c r="B5" s="39"/>
      <c r="C5" s="97" t="s">
        <v>12</v>
      </c>
      <c r="D5" s="97" t="s">
        <v>13</v>
      </c>
      <c r="E5" s="97" t="s">
        <v>14</v>
      </c>
      <c r="F5" s="97" t="s">
        <v>15</v>
      </c>
      <c r="G5" s="104"/>
      <c r="H5" s="104"/>
      <c r="I5" s="104"/>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row>
    <row r="6" s="172" customFormat="1" ht="24.75" customHeight="1" spans="1:247">
      <c r="A6" s="39"/>
      <c r="B6" s="39"/>
      <c r="C6" s="134"/>
      <c r="D6" s="134"/>
      <c r="E6" s="134"/>
      <c r="F6" s="134"/>
      <c r="G6" s="134"/>
      <c r="H6" s="134"/>
      <c r="I6" s="134"/>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row>
    <row r="7" s="173" customFormat="1" ht="23.25" customHeight="1" spans="1:247">
      <c r="A7" s="177"/>
      <c r="B7" s="117">
        <f>B8+B13+B39</f>
        <v>2337.23</v>
      </c>
      <c r="C7" s="117">
        <f>C8+C13+C39</f>
        <v>2337.23</v>
      </c>
      <c r="D7" s="117">
        <f>D8+D13+D39</f>
        <v>2137.23</v>
      </c>
      <c r="E7" s="117">
        <f>E8+E24+E32</f>
        <v>0</v>
      </c>
      <c r="F7" s="117"/>
      <c r="G7" s="117"/>
      <c r="H7" s="117"/>
      <c r="I7" s="180"/>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c r="HW7" s="181"/>
      <c r="HX7" s="181"/>
      <c r="HY7" s="181"/>
      <c r="HZ7" s="181"/>
      <c r="IA7" s="181"/>
      <c r="IB7" s="181"/>
      <c r="IC7" s="181"/>
      <c r="ID7" s="181"/>
      <c r="IE7" s="181"/>
      <c r="IF7" s="181"/>
      <c r="IG7" s="181"/>
      <c r="IH7" s="181"/>
      <c r="II7" s="181"/>
      <c r="IJ7" s="181"/>
      <c r="IK7" s="181"/>
      <c r="IL7" s="181"/>
      <c r="IM7" s="181"/>
    </row>
    <row r="8" ht="24" customHeight="1" spans="1:247">
      <c r="A8" s="150" t="s">
        <v>40</v>
      </c>
      <c r="B8" s="117">
        <f>C8</f>
        <v>1687.34</v>
      </c>
      <c r="C8" s="117">
        <f>D8+E8</f>
        <v>1687.34</v>
      </c>
      <c r="D8" s="178">
        <f>D9+D10+D11+D12</f>
        <v>1687.34</v>
      </c>
      <c r="E8" s="178">
        <f>E9+E10+E11+E12</f>
        <v>0</v>
      </c>
      <c r="F8" s="117"/>
      <c r="G8" s="117"/>
      <c r="H8" s="117"/>
      <c r="I8" s="1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row>
    <row r="9" ht="24" customHeight="1" spans="1:247">
      <c r="A9" s="152" t="s">
        <v>41</v>
      </c>
      <c r="B9" s="117">
        <f t="shared" ref="B9:B23" si="0">C9</f>
        <v>1212.55</v>
      </c>
      <c r="C9" s="117">
        <f>D9+E9+F9</f>
        <v>1212.55</v>
      </c>
      <c r="D9" s="178">
        <f>702.42+45.65+23.47+336.87+58.54+45.6</f>
        <v>1212.55</v>
      </c>
      <c r="E9" s="178"/>
      <c r="F9" s="117"/>
      <c r="G9" s="117"/>
      <c r="H9" s="117"/>
      <c r="I9" s="1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row>
    <row r="10" ht="24" customHeight="1" spans="1:247">
      <c r="A10" s="152" t="s">
        <v>42</v>
      </c>
      <c r="B10" s="117">
        <f t="shared" si="0"/>
        <v>271.79</v>
      </c>
      <c r="C10" s="117">
        <f>D10+E10+F10</f>
        <v>271.79</v>
      </c>
      <c r="D10" s="178">
        <f>78.08+182.96+3.15+7.6</f>
        <v>271.79</v>
      </c>
      <c r="E10" s="178"/>
      <c r="F10" s="117"/>
      <c r="G10" s="117"/>
      <c r="H10" s="117"/>
      <c r="I10" s="1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row>
    <row r="11" ht="24" customHeight="1" spans="1:247">
      <c r="A11" s="152" t="s">
        <v>43</v>
      </c>
      <c r="B11" s="117">
        <f t="shared" si="0"/>
        <v>130.13</v>
      </c>
      <c r="C11" s="117">
        <f>D11+E11+F11</f>
        <v>130.13</v>
      </c>
      <c r="D11" s="178">
        <v>130.13</v>
      </c>
      <c r="E11" s="178"/>
      <c r="F11" s="117"/>
      <c r="G11" s="117"/>
      <c r="H11" s="117"/>
      <c r="I11" s="1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row>
    <row r="12" ht="24" customHeight="1" spans="1:247">
      <c r="A12" s="152" t="s">
        <v>44</v>
      </c>
      <c r="B12" s="117">
        <f t="shared" si="0"/>
        <v>72.87</v>
      </c>
      <c r="C12" s="117">
        <f>D12+E12+F12</f>
        <v>72.87</v>
      </c>
      <c r="D12" s="178">
        <v>72.87</v>
      </c>
      <c r="E12" s="178"/>
      <c r="F12" s="117"/>
      <c r="G12" s="117"/>
      <c r="H12" s="117"/>
      <c r="I12" s="1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row>
    <row r="13" ht="24" customHeight="1" spans="1:247">
      <c r="A13" s="150" t="s">
        <v>45</v>
      </c>
      <c r="B13" s="117">
        <f t="shared" si="0"/>
        <v>547.29</v>
      </c>
      <c r="C13" s="117">
        <f>C14+C15+C16+C17+C18+C19+C20+C21+C22+C23</f>
        <v>547.29</v>
      </c>
      <c r="D13" s="117">
        <f t="shared" ref="D13:E13" si="1">D14+D15+D16+D17+D18+D19+D20+D21+D22+D23</f>
        <v>347.29</v>
      </c>
      <c r="E13" s="117">
        <f t="shared" si="1"/>
        <v>200</v>
      </c>
      <c r="F13" s="117"/>
      <c r="G13" s="117"/>
      <c r="H13" s="117"/>
      <c r="I13" s="1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row>
    <row r="14" ht="24" customHeight="1" spans="1:247">
      <c r="A14" s="152" t="s">
        <v>46</v>
      </c>
      <c r="B14" s="117">
        <f t="shared" si="0"/>
        <v>78.38</v>
      </c>
      <c r="C14" s="117">
        <f t="shared" ref="C14:C23" si="2">D14+E14+F14</f>
        <v>78.38</v>
      </c>
      <c r="D14" s="178">
        <f>2+1+23.38+2</f>
        <v>28.38</v>
      </c>
      <c r="E14" s="178">
        <f>30+20</f>
        <v>50</v>
      </c>
      <c r="F14" s="117"/>
      <c r="G14" s="117"/>
      <c r="H14" s="117"/>
      <c r="I14" s="1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row>
    <row r="15" ht="24" customHeight="1" spans="1:247">
      <c r="A15" s="152" t="s">
        <v>47</v>
      </c>
      <c r="B15" s="117">
        <f t="shared" ref="B15:B23" si="3">C15</f>
        <v>1.67</v>
      </c>
      <c r="C15" s="117">
        <f t="shared" si="2"/>
        <v>1.67</v>
      </c>
      <c r="D15" s="178">
        <f>1.67</f>
        <v>1.67</v>
      </c>
      <c r="E15" s="178"/>
      <c r="F15" s="117"/>
      <c r="G15" s="117"/>
      <c r="H15" s="117"/>
      <c r="I15" s="1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row>
    <row r="16" ht="24" customHeight="1" spans="1:247">
      <c r="A16" s="152" t="s">
        <v>48</v>
      </c>
      <c r="B16" s="117">
        <f t="shared" si="3"/>
        <v>2.5</v>
      </c>
      <c r="C16" s="117">
        <f t="shared" si="2"/>
        <v>2.5</v>
      </c>
      <c r="D16" s="178">
        <f>2.5</f>
        <v>2.5</v>
      </c>
      <c r="E16" s="178"/>
      <c r="F16" s="117"/>
      <c r="G16" s="117"/>
      <c r="H16" s="117"/>
      <c r="I16" s="1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row>
    <row r="17" ht="24" customHeight="1" spans="1:247">
      <c r="A17" s="152" t="s">
        <v>49</v>
      </c>
      <c r="B17" s="117">
        <f t="shared" si="3"/>
        <v>0</v>
      </c>
      <c r="C17" s="117">
        <f t="shared" si="2"/>
        <v>0</v>
      </c>
      <c r="D17" s="178"/>
      <c r="E17" s="178"/>
      <c r="F17" s="117"/>
      <c r="G17" s="117"/>
      <c r="H17" s="117"/>
      <c r="I17" s="1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row>
    <row r="18" ht="24" customHeight="1" spans="1:247">
      <c r="A18" s="152" t="s">
        <v>50</v>
      </c>
      <c r="B18" s="117">
        <f t="shared" si="3"/>
        <v>127.5</v>
      </c>
      <c r="C18" s="117">
        <f t="shared" si="2"/>
        <v>127.5</v>
      </c>
      <c r="D18" s="178">
        <f>62.5+5+10</f>
        <v>77.5</v>
      </c>
      <c r="E18" s="178">
        <f>20+30</f>
        <v>50</v>
      </c>
      <c r="F18" s="117"/>
      <c r="G18" s="117"/>
      <c r="H18" s="117"/>
      <c r="I18" s="1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row>
    <row r="19" ht="24" customHeight="1" spans="1:247">
      <c r="A19" s="152" t="s">
        <v>51</v>
      </c>
      <c r="B19" s="117">
        <f t="shared" si="3"/>
        <v>0.84</v>
      </c>
      <c r="C19" s="117">
        <f t="shared" si="2"/>
        <v>0.84</v>
      </c>
      <c r="D19" s="178">
        <v>0.84</v>
      </c>
      <c r="E19" s="178"/>
      <c r="F19" s="117"/>
      <c r="G19" s="117"/>
      <c r="H19" s="117"/>
      <c r="I19" s="1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row>
    <row r="20" ht="24" customHeight="1" spans="1:247">
      <c r="A20" s="152" t="s">
        <v>52</v>
      </c>
      <c r="B20" s="117">
        <f t="shared" si="3"/>
        <v>0</v>
      </c>
      <c r="C20" s="117">
        <f t="shared" si="2"/>
        <v>0</v>
      </c>
      <c r="D20" s="178"/>
      <c r="E20" s="178"/>
      <c r="F20" s="117"/>
      <c r="G20" s="117"/>
      <c r="H20" s="117"/>
      <c r="I20" s="1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row>
    <row r="21" ht="24" customHeight="1" spans="1:247">
      <c r="A21" s="152" t="s">
        <v>53</v>
      </c>
      <c r="B21" s="117">
        <f t="shared" si="3"/>
        <v>84.3</v>
      </c>
      <c r="C21" s="117">
        <f t="shared" si="2"/>
        <v>84.3</v>
      </c>
      <c r="D21" s="178">
        <f>2+32.3</f>
        <v>34.3</v>
      </c>
      <c r="E21" s="178">
        <f>20+30</f>
        <v>50</v>
      </c>
      <c r="F21" s="117"/>
      <c r="G21" s="117"/>
      <c r="H21" s="117"/>
      <c r="I21" s="1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row>
    <row r="22" ht="24" customHeight="1" spans="1:247">
      <c r="A22" s="152" t="s">
        <v>54</v>
      </c>
      <c r="B22" s="117">
        <f t="shared" si="3"/>
        <v>0</v>
      </c>
      <c r="C22" s="117">
        <f t="shared" si="2"/>
        <v>0</v>
      </c>
      <c r="D22" s="178"/>
      <c r="E22" s="178"/>
      <c r="F22" s="117"/>
      <c r="G22" s="117"/>
      <c r="H22" s="117"/>
      <c r="I22" s="1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row>
    <row r="23" ht="24" customHeight="1" spans="1:247">
      <c r="A23" s="152" t="s">
        <v>55</v>
      </c>
      <c r="B23" s="117">
        <f t="shared" si="3"/>
        <v>252.1</v>
      </c>
      <c r="C23" s="117">
        <f t="shared" si="2"/>
        <v>252.1</v>
      </c>
      <c r="D23" s="179">
        <f>129.36+10+2+5.01+21.71+4.9+18.34+0.17+0.09+10.02+0.5</f>
        <v>202.1</v>
      </c>
      <c r="E23" s="179">
        <f>30+20</f>
        <v>50</v>
      </c>
      <c r="F23" s="179"/>
      <c r="G23" s="179"/>
      <c r="H23" s="179"/>
      <c r="I23" s="179"/>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row>
    <row r="24" ht="24" customHeight="1" spans="1:247">
      <c r="A24" s="150" t="s">
        <v>56</v>
      </c>
      <c r="B24" s="179"/>
      <c r="C24" s="179"/>
      <c r="D24" s="179"/>
      <c r="E24" s="179"/>
      <c r="F24" s="179"/>
      <c r="G24" s="179"/>
      <c r="H24" s="179"/>
      <c r="I24" s="179"/>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row>
    <row r="25" ht="24" customHeight="1" spans="1:247">
      <c r="A25" s="152" t="s">
        <v>57</v>
      </c>
      <c r="B25" s="179"/>
      <c r="C25" s="179"/>
      <c r="D25" s="179"/>
      <c r="E25" s="179"/>
      <c r="F25" s="179"/>
      <c r="G25" s="179"/>
      <c r="H25" s="179"/>
      <c r="I25" s="179"/>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row>
    <row r="26" ht="24" customHeight="1" spans="1:247">
      <c r="A26" s="152" t="s">
        <v>58</v>
      </c>
      <c r="B26" s="179"/>
      <c r="C26" s="179"/>
      <c r="D26" s="179"/>
      <c r="E26" s="179"/>
      <c r="F26" s="179"/>
      <c r="G26" s="179"/>
      <c r="H26" s="179"/>
      <c r="I26" s="179"/>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row>
    <row r="27" ht="24" customHeight="1" spans="1:247">
      <c r="A27" s="152" t="s">
        <v>59</v>
      </c>
      <c r="B27" s="179"/>
      <c r="C27" s="179"/>
      <c r="D27" s="179"/>
      <c r="E27" s="179"/>
      <c r="F27" s="179"/>
      <c r="G27" s="179"/>
      <c r="H27" s="179"/>
      <c r="I27" s="179"/>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row>
    <row r="28" ht="24" customHeight="1" spans="1:247">
      <c r="A28" s="152" t="s">
        <v>60</v>
      </c>
      <c r="B28" s="179"/>
      <c r="C28" s="179"/>
      <c r="D28" s="179"/>
      <c r="E28" s="179"/>
      <c r="F28" s="179"/>
      <c r="G28" s="179"/>
      <c r="H28" s="179"/>
      <c r="I28" s="179"/>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row>
    <row r="29" ht="24" customHeight="1" spans="1:247">
      <c r="A29" s="152" t="s">
        <v>61</v>
      </c>
      <c r="B29" s="179"/>
      <c r="C29" s="179"/>
      <c r="D29" s="179"/>
      <c r="E29" s="179"/>
      <c r="F29" s="179"/>
      <c r="G29" s="179"/>
      <c r="H29" s="179"/>
      <c r="I29" s="179"/>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row>
    <row r="30" ht="24" customHeight="1" spans="1:247">
      <c r="A30" s="152" t="s">
        <v>62</v>
      </c>
      <c r="B30" s="179"/>
      <c r="C30" s="179"/>
      <c r="D30" s="179"/>
      <c r="E30" s="179"/>
      <c r="F30" s="179"/>
      <c r="G30" s="179"/>
      <c r="H30" s="179"/>
      <c r="I30" s="179"/>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row>
    <row r="31" ht="24" customHeight="1" spans="1:247">
      <c r="A31" s="152" t="s">
        <v>63</v>
      </c>
      <c r="B31" s="179"/>
      <c r="C31" s="179"/>
      <c r="D31" s="179"/>
      <c r="E31" s="179"/>
      <c r="F31" s="179"/>
      <c r="G31" s="179"/>
      <c r="H31" s="179"/>
      <c r="I31" s="179"/>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row>
    <row r="32" ht="24" customHeight="1" spans="1:9">
      <c r="A32" s="150" t="s">
        <v>64</v>
      </c>
      <c r="B32" s="179"/>
      <c r="C32" s="179"/>
      <c r="D32" s="179"/>
      <c r="E32" s="179"/>
      <c r="F32" s="179"/>
      <c r="G32" s="179"/>
      <c r="H32" s="179"/>
      <c r="I32" s="179"/>
    </row>
    <row r="33" ht="24" customHeight="1" spans="1:9">
      <c r="A33" s="152" t="s">
        <v>65</v>
      </c>
      <c r="B33" s="179"/>
      <c r="C33" s="179"/>
      <c r="D33" s="179"/>
      <c r="E33" s="179"/>
      <c r="F33" s="179"/>
      <c r="G33" s="179"/>
      <c r="H33" s="179"/>
      <c r="I33" s="179"/>
    </row>
    <row r="34" ht="24" customHeight="1" spans="1:9">
      <c r="A34" s="152" t="s">
        <v>66</v>
      </c>
      <c r="B34" s="179"/>
      <c r="C34" s="179"/>
      <c r="D34" s="179"/>
      <c r="E34" s="179"/>
      <c r="F34" s="179"/>
      <c r="G34" s="179"/>
      <c r="H34" s="179"/>
      <c r="I34" s="179"/>
    </row>
    <row r="35" ht="24" customHeight="1" spans="1:9">
      <c r="A35" s="152" t="s">
        <v>67</v>
      </c>
      <c r="B35" s="179"/>
      <c r="C35" s="179"/>
      <c r="D35" s="179"/>
      <c r="E35" s="179"/>
      <c r="F35" s="179"/>
      <c r="G35" s="179"/>
      <c r="H35" s="179"/>
      <c r="I35" s="179"/>
    </row>
    <row r="36" ht="24" customHeight="1" spans="1:9">
      <c r="A36" s="150" t="s">
        <v>68</v>
      </c>
      <c r="B36" s="179"/>
      <c r="C36" s="179"/>
      <c r="D36" s="179"/>
      <c r="E36" s="179"/>
      <c r="F36" s="179"/>
      <c r="G36" s="179"/>
      <c r="H36" s="179"/>
      <c r="I36" s="179"/>
    </row>
    <row r="37" ht="24" customHeight="1" spans="1:9">
      <c r="A37" s="152" t="s">
        <v>69</v>
      </c>
      <c r="B37" s="179"/>
      <c r="C37" s="179"/>
      <c r="D37" s="179"/>
      <c r="E37" s="179"/>
      <c r="F37" s="179"/>
      <c r="G37" s="179"/>
      <c r="H37" s="179"/>
      <c r="I37" s="179"/>
    </row>
    <row r="38" ht="24" customHeight="1" spans="1:9">
      <c r="A38" s="152" t="s">
        <v>70</v>
      </c>
      <c r="B38" s="179"/>
      <c r="C38" s="179"/>
      <c r="D38" s="179"/>
      <c r="E38" s="179"/>
      <c r="F38" s="179"/>
      <c r="G38" s="179"/>
      <c r="H38" s="179"/>
      <c r="I38" s="179"/>
    </row>
    <row r="39" ht="24" customHeight="1" spans="1:9">
      <c r="A39" s="150" t="s">
        <v>71</v>
      </c>
      <c r="B39" s="179">
        <f>C39</f>
        <v>102.6</v>
      </c>
      <c r="C39" s="179">
        <f>D39</f>
        <v>102.6</v>
      </c>
      <c r="D39" s="179">
        <f>D43+D44</f>
        <v>102.6</v>
      </c>
      <c r="E39" s="179"/>
      <c r="F39" s="179"/>
      <c r="G39" s="179"/>
      <c r="H39" s="179"/>
      <c r="I39" s="179"/>
    </row>
    <row r="40" ht="24" customHeight="1" spans="1:9">
      <c r="A40" s="152" t="s">
        <v>72</v>
      </c>
      <c r="B40" s="179"/>
      <c r="C40" s="179"/>
      <c r="D40" s="179"/>
      <c r="E40" s="179"/>
      <c r="F40" s="179"/>
      <c r="G40" s="179"/>
      <c r="H40" s="179"/>
      <c r="I40" s="179"/>
    </row>
    <row r="41" ht="24" customHeight="1" spans="1:9">
      <c r="A41" s="152" t="s">
        <v>73</v>
      </c>
      <c r="B41" s="179"/>
      <c r="C41" s="179"/>
      <c r="D41" s="179"/>
      <c r="E41" s="179"/>
      <c r="F41" s="179"/>
      <c r="G41" s="179"/>
      <c r="H41" s="179"/>
      <c r="I41" s="179"/>
    </row>
    <row r="42" ht="24" customHeight="1" spans="1:9">
      <c r="A42" s="152" t="s">
        <v>74</v>
      </c>
      <c r="B42" s="179"/>
      <c r="C42" s="179"/>
      <c r="D42" s="179"/>
      <c r="E42" s="179"/>
      <c r="F42" s="179"/>
      <c r="G42" s="179"/>
      <c r="H42" s="179"/>
      <c r="I42" s="179"/>
    </row>
    <row r="43" ht="24" customHeight="1" spans="1:9">
      <c r="A43" s="152" t="s">
        <v>75</v>
      </c>
      <c r="B43" s="179">
        <f>C43</f>
        <v>67.69</v>
      </c>
      <c r="C43" s="179">
        <f>D43</f>
        <v>67.69</v>
      </c>
      <c r="D43" s="179">
        <f>34.63+21.71+0.53+9+1.82</f>
        <v>67.69</v>
      </c>
      <c r="E43" s="179"/>
      <c r="F43" s="179"/>
      <c r="G43" s="179"/>
      <c r="H43" s="179"/>
      <c r="I43" s="179"/>
    </row>
    <row r="44" ht="24" customHeight="1" spans="1:9">
      <c r="A44" s="152" t="s">
        <v>76</v>
      </c>
      <c r="B44" s="179">
        <f>C44</f>
        <v>34.91</v>
      </c>
      <c r="C44" s="179">
        <f>D44</f>
        <v>34.91</v>
      </c>
      <c r="D44" s="179">
        <f>1.14+4.75+29.02</f>
        <v>34.91</v>
      </c>
      <c r="E44" s="179"/>
      <c r="F44" s="179"/>
      <c r="G44" s="179"/>
      <c r="H44" s="179"/>
      <c r="I44" s="179"/>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workbookViewId="0">
      <selection activeCell="A8" sqref="A8:I40"/>
    </sheetView>
  </sheetViews>
  <sheetFormatPr defaultColWidth="9" defaultRowHeight="11.25"/>
  <cols>
    <col min="1" max="1" width="26.625" style="107" customWidth="1"/>
    <col min="2" max="5" width="12.125" style="107" customWidth="1"/>
    <col min="6" max="8" width="12.125" style="107" hidden="1" customWidth="1"/>
    <col min="9" max="9" width="12.125" style="107" customWidth="1"/>
    <col min="10" max="16384" width="9" style="107"/>
  </cols>
  <sheetData>
    <row r="1" ht="14.25" spans="1:247">
      <c r="A1" s="64" t="s">
        <v>77</v>
      </c>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row>
    <row r="2" ht="25.5" spans="1:247">
      <c r="A2" s="174" t="s">
        <v>78</v>
      </c>
      <c r="B2" s="175"/>
      <c r="C2" s="175"/>
      <c r="D2" s="175"/>
      <c r="E2" s="175"/>
      <c r="F2" s="175"/>
      <c r="G2" s="175"/>
      <c r="H2" s="175"/>
      <c r="I2" s="175"/>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row>
    <row r="3" ht="14.25" spans="1:247">
      <c r="A3" s="113"/>
      <c r="B3" s="113"/>
      <c r="C3" s="113"/>
      <c r="D3" s="113"/>
      <c r="E3" s="132"/>
      <c r="F3" s="132"/>
      <c r="G3" s="176"/>
      <c r="I3" s="114" t="s">
        <v>23</v>
      </c>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row>
    <row r="4" s="172" customFormat="1" ht="14.25" spans="1:247">
      <c r="A4" s="39" t="s">
        <v>39</v>
      </c>
      <c r="B4" s="39" t="s">
        <v>6</v>
      </c>
      <c r="C4" s="93" t="s">
        <v>7</v>
      </c>
      <c r="D4" s="94"/>
      <c r="E4" s="94"/>
      <c r="F4" s="94"/>
      <c r="G4" s="97" t="s">
        <v>8</v>
      </c>
      <c r="H4" s="97" t="s">
        <v>9</v>
      </c>
      <c r="I4" s="97" t="s">
        <v>10</v>
      </c>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row>
    <row r="5" s="172" customFormat="1" ht="14.25" spans="1:247">
      <c r="A5" s="39"/>
      <c r="B5" s="39"/>
      <c r="C5" s="97" t="s">
        <v>12</v>
      </c>
      <c r="D5" s="97" t="s">
        <v>13</v>
      </c>
      <c r="E5" s="97" t="s">
        <v>14</v>
      </c>
      <c r="F5" s="97" t="s">
        <v>15</v>
      </c>
      <c r="G5" s="104"/>
      <c r="H5" s="104"/>
      <c r="I5" s="104"/>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row>
    <row r="6" s="172" customFormat="1" ht="25.5" customHeight="1" spans="1:247">
      <c r="A6" s="39"/>
      <c r="B6" s="39"/>
      <c r="C6" s="134"/>
      <c r="D6" s="134"/>
      <c r="E6" s="134"/>
      <c r="F6" s="134"/>
      <c r="G6" s="134"/>
      <c r="H6" s="134"/>
      <c r="I6" s="134"/>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row>
    <row r="7" s="173" customFormat="1" ht="21.75" customHeight="1" spans="1:247">
      <c r="A7" s="177"/>
      <c r="B7" s="117">
        <f>B8+B18+B34</f>
        <v>2337.23</v>
      </c>
      <c r="C7" s="117">
        <f>C8+C18+C34</f>
        <v>2337.23</v>
      </c>
      <c r="D7" s="117">
        <f>D8+D18+D34</f>
        <v>2137.23</v>
      </c>
      <c r="E7" s="117">
        <f>E8+E18+E34</f>
        <v>200</v>
      </c>
      <c r="F7" s="117"/>
      <c r="G7" s="117"/>
      <c r="H7" s="117"/>
      <c r="I7" s="180"/>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c r="HW7" s="181"/>
      <c r="HX7" s="181"/>
      <c r="HY7" s="181"/>
      <c r="HZ7" s="181"/>
      <c r="IA7" s="181"/>
      <c r="IB7" s="181"/>
      <c r="IC7" s="181"/>
      <c r="ID7" s="181"/>
      <c r="IE7" s="181"/>
      <c r="IF7" s="181"/>
      <c r="IG7" s="181"/>
      <c r="IH7" s="181"/>
      <c r="II7" s="181"/>
      <c r="IJ7" s="181"/>
      <c r="IK7" s="181"/>
      <c r="IL7" s="181"/>
      <c r="IM7" s="181"/>
    </row>
    <row r="8" ht="21.75" customHeight="1" spans="1:247">
      <c r="A8" s="150" t="s">
        <v>79</v>
      </c>
      <c r="B8" s="117">
        <f>C8</f>
        <v>1687.34</v>
      </c>
      <c r="C8" s="117">
        <f>D8+E8+I8</f>
        <v>1687.34</v>
      </c>
      <c r="D8" s="178">
        <f>D9+D10+D11+D12+D13+D14+D15+D16+D17</f>
        <v>1687.34</v>
      </c>
      <c r="E8" s="178">
        <f>E9+E10+E11+E12+E13+E14+E15+E16+E17</f>
        <v>0</v>
      </c>
      <c r="F8" s="117"/>
      <c r="G8" s="117"/>
      <c r="H8" s="117"/>
      <c r="I8" s="1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row>
    <row r="9" ht="21.75" customHeight="1" spans="1:247">
      <c r="A9" s="152" t="s">
        <v>80</v>
      </c>
      <c r="B9" s="117">
        <f t="shared" ref="B9:B18" si="0">C9</f>
        <v>702.42</v>
      </c>
      <c r="C9" s="117">
        <f t="shared" ref="C9:C17" si="1">D9+E9+I9</f>
        <v>702.42</v>
      </c>
      <c r="D9" s="178">
        <v>702.42</v>
      </c>
      <c r="E9" s="178"/>
      <c r="F9" s="117"/>
      <c r="G9" s="117"/>
      <c r="H9" s="117"/>
      <c r="I9" s="1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row>
    <row r="10" ht="21.75" customHeight="1" spans="1:247">
      <c r="A10" s="152" t="s">
        <v>81</v>
      </c>
      <c r="B10" s="117">
        <f t="shared" si="0"/>
        <v>451.59</v>
      </c>
      <c r="C10" s="117">
        <f t="shared" si="1"/>
        <v>451.59</v>
      </c>
      <c r="D10" s="178">
        <f>45.65+23.47+336.87+45.6</f>
        <v>451.59</v>
      </c>
      <c r="E10" s="178"/>
      <c r="F10" s="117"/>
      <c r="G10" s="117"/>
      <c r="H10" s="117"/>
      <c r="I10" s="1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row>
    <row r="11" ht="21.75" customHeight="1" spans="1:247">
      <c r="A11" s="152" t="s">
        <v>82</v>
      </c>
      <c r="B11" s="117"/>
      <c r="C11" s="117"/>
      <c r="D11" s="178">
        <v>58.54</v>
      </c>
      <c r="E11" s="178"/>
      <c r="F11" s="117"/>
      <c r="G11" s="117"/>
      <c r="H11" s="117"/>
      <c r="I11" s="1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row>
    <row r="12" ht="21.75" customHeight="1" spans="1:247">
      <c r="A12" s="152" t="s">
        <v>83</v>
      </c>
      <c r="B12" s="117">
        <f t="shared" si="0"/>
        <v>182.96</v>
      </c>
      <c r="C12" s="117">
        <f t="shared" si="1"/>
        <v>182.96</v>
      </c>
      <c r="D12" s="178">
        <v>182.96</v>
      </c>
      <c r="E12" s="178"/>
      <c r="F12" s="117"/>
      <c r="G12" s="117"/>
      <c r="H12" s="117"/>
      <c r="I12" s="1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row>
    <row r="13" ht="21.75" customHeight="1" spans="1:247">
      <c r="A13" s="152" t="s">
        <v>84</v>
      </c>
      <c r="B13" s="117">
        <f t="shared" si="0"/>
        <v>0</v>
      </c>
      <c r="C13" s="117">
        <f t="shared" si="1"/>
        <v>0</v>
      </c>
      <c r="D13" s="178"/>
      <c r="E13" s="178"/>
      <c r="F13" s="117"/>
      <c r="G13" s="117"/>
      <c r="H13" s="117"/>
      <c r="I13" s="1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row>
    <row r="14" ht="21.75" customHeight="1" spans="1:247">
      <c r="A14" s="152" t="s">
        <v>85</v>
      </c>
      <c r="B14" s="117">
        <f t="shared" si="0"/>
        <v>81.23</v>
      </c>
      <c r="C14" s="117">
        <f t="shared" si="1"/>
        <v>81.23</v>
      </c>
      <c r="D14" s="178">
        <f>78.08+3.15</f>
        <v>81.23</v>
      </c>
      <c r="E14" s="178"/>
      <c r="F14" s="117"/>
      <c r="G14" s="117"/>
      <c r="H14" s="117"/>
      <c r="I14" s="1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row>
    <row r="15" ht="21.75" customHeight="1" spans="1:247">
      <c r="A15" s="152" t="s">
        <v>86</v>
      </c>
      <c r="B15" s="117">
        <f t="shared" si="0"/>
        <v>7.6</v>
      </c>
      <c r="C15" s="117">
        <f t="shared" si="1"/>
        <v>7.6</v>
      </c>
      <c r="D15" s="178">
        <v>7.6</v>
      </c>
      <c r="E15" s="178"/>
      <c r="F15" s="117"/>
      <c r="G15" s="117"/>
      <c r="H15" s="117"/>
      <c r="I15" s="1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row>
    <row r="16" ht="21.75" customHeight="1" spans="1:247">
      <c r="A16" s="152" t="s">
        <v>43</v>
      </c>
      <c r="B16" s="117">
        <f t="shared" si="0"/>
        <v>130.13</v>
      </c>
      <c r="C16" s="117">
        <f t="shared" si="1"/>
        <v>130.13</v>
      </c>
      <c r="D16" s="178">
        <v>130.13</v>
      </c>
      <c r="E16" s="178"/>
      <c r="F16" s="117"/>
      <c r="G16" s="117"/>
      <c r="H16" s="117"/>
      <c r="I16" s="1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row>
    <row r="17" ht="21.75" customHeight="1" spans="1:247">
      <c r="A17" s="152" t="s">
        <v>44</v>
      </c>
      <c r="B17" s="117">
        <f t="shared" si="0"/>
        <v>72.87</v>
      </c>
      <c r="C17" s="117">
        <f t="shared" si="1"/>
        <v>72.87</v>
      </c>
      <c r="D17" s="178">
        <v>72.87</v>
      </c>
      <c r="E17" s="178"/>
      <c r="F17" s="117"/>
      <c r="G17" s="117"/>
      <c r="H17" s="117"/>
      <c r="I17" s="1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row>
    <row r="18" ht="21.75" customHeight="1" spans="1:247">
      <c r="A18" s="150" t="s">
        <v>87</v>
      </c>
      <c r="B18" s="117">
        <f t="shared" si="0"/>
        <v>547.29</v>
      </c>
      <c r="C18" s="117">
        <f>D18+E18</f>
        <v>547.29</v>
      </c>
      <c r="D18" s="178">
        <f>D19+D20+D21+D22+D23+D24+D25+D26+D27+D28+D29+D30+D31+D32+D33</f>
        <v>347.29</v>
      </c>
      <c r="E18" s="178">
        <v>200</v>
      </c>
      <c r="F18" s="117"/>
      <c r="G18" s="117"/>
      <c r="H18" s="117"/>
      <c r="I18" s="1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row>
    <row r="19" ht="21.75" customHeight="1" spans="1:247">
      <c r="A19" s="152" t="s">
        <v>46</v>
      </c>
      <c r="B19" s="117">
        <f t="shared" ref="B19:B34" si="2">C19</f>
        <v>78.39</v>
      </c>
      <c r="C19" s="117">
        <f t="shared" ref="C19:C33" si="3">D19+E19</f>
        <v>78.39</v>
      </c>
      <c r="D19" s="178">
        <v>28.39</v>
      </c>
      <c r="E19" s="178">
        <v>50</v>
      </c>
      <c r="F19" s="117"/>
      <c r="G19" s="117"/>
      <c r="H19" s="117"/>
      <c r="I19" s="1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row>
    <row r="20" ht="21.75" customHeight="1" spans="1:247">
      <c r="A20" s="152" t="s">
        <v>88</v>
      </c>
      <c r="B20" s="117"/>
      <c r="C20" s="117">
        <f t="shared" si="3"/>
        <v>0</v>
      </c>
      <c r="D20" s="178"/>
      <c r="E20" s="178"/>
      <c r="F20" s="117"/>
      <c r="G20" s="117"/>
      <c r="H20" s="117"/>
      <c r="I20" s="180"/>
      <c r="J20" s="80"/>
      <c r="K20" s="80"/>
      <c r="L20" s="80"/>
      <c r="M20" s="182"/>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row>
    <row r="21" ht="21.75" customHeight="1" spans="1:247">
      <c r="A21" s="152" t="s">
        <v>89</v>
      </c>
      <c r="B21" s="117">
        <f t="shared" si="2"/>
        <v>18.34</v>
      </c>
      <c r="C21" s="117">
        <f t="shared" si="3"/>
        <v>18.34</v>
      </c>
      <c r="D21" s="178">
        <v>18.34</v>
      </c>
      <c r="E21" s="178"/>
      <c r="F21" s="117"/>
      <c r="G21" s="117"/>
      <c r="H21" s="117"/>
      <c r="I21" s="1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row>
    <row r="22" ht="21.75" customHeight="1" spans="1:247">
      <c r="A22" s="152" t="s">
        <v>90</v>
      </c>
      <c r="B22" s="117">
        <f t="shared" si="2"/>
        <v>21.71</v>
      </c>
      <c r="C22" s="117">
        <f t="shared" si="3"/>
        <v>21.71</v>
      </c>
      <c r="D22" s="178">
        <v>21.71</v>
      </c>
      <c r="E22" s="178"/>
      <c r="F22" s="117"/>
      <c r="G22" s="117"/>
      <c r="H22" s="117"/>
      <c r="I22" s="1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row>
    <row r="23" ht="21.75" customHeight="1" spans="1:247">
      <c r="A23" s="152" t="s">
        <v>47</v>
      </c>
      <c r="B23" s="117">
        <f t="shared" si="2"/>
        <v>1.67</v>
      </c>
      <c r="C23" s="117">
        <f t="shared" si="3"/>
        <v>1.67</v>
      </c>
      <c r="D23" s="178">
        <v>1.67</v>
      </c>
      <c r="E23" s="178"/>
      <c r="F23" s="117"/>
      <c r="G23" s="117"/>
      <c r="H23" s="117"/>
      <c r="I23" s="1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row>
    <row r="24" ht="21.75" customHeight="1" spans="1:247">
      <c r="A24" s="152" t="s">
        <v>48</v>
      </c>
      <c r="B24" s="117">
        <f t="shared" si="2"/>
        <v>2.5</v>
      </c>
      <c r="C24" s="117">
        <f t="shared" si="3"/>
        <v>2.5</v>
      </c>
      <c r="D24" s="178">
        <v>2.5</v>
      </c>
      <c r="E24" s="178"/>
      <c r="F24" s="117"/>
      <c r="G24" s="117"/>
      <c r="H24" s="117"/>
      <c r="I24" s="1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row>
    <row r="25" ht="21.75" hidden="1" customHeight="1" spans="1:247">
      <c r="A25" s="152" t="s">
        <v>49</v>
      </c>
      <c r="B25" s="117"/>
      <c r="C25" s="117">
        <f t="shared" si="3"/>
        <v>0</v>
      </c>
      <c r="D25" s="178"/>
      <c r="E25" s="178"/>
      <c r="F25" s="117"/>
      <c r="G25" s="117"/>
      <c r="H25" s="117"/>
      <c r="I25" s="1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row>
    <row r="26" ht="21.75" hidden="1" customHeight="1" spans="1:247">
      <c r="A26" s="152" t="s">
        <v>91</v>
      </c>
      <c r="B26" s="117"/>
      <c r="C26" s="117">
        <f t="shared" si="3"/>
        <v>0</v>
      </c>
      <c r="D26" s="178"/>
      <c r="E26" s="178"/>
      <c r="F26" s="117"/>
      <c r="G26" s="117"/>
      <c r="H26" s="117"/>
      <c r="I26" s="1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row>
    <row r="27" ht="21.75" hidden="1" customHeight="1" spans="1:247">
      <c r="A27" s="152" t="s">
        <v>51</v>
      </c>
      <c r="B27" s="117"/>
      <c r="C27" s="117">
        <f t="shared" si="3"/>
        <v>0</v>
      </c>
      <c r="D27" s="178"/>
      <c r="E27" s="178"/>
      <c r="F27" s="117"/>
      <c r="G27" s="117"/>
      <c r="H27" s="117"/>
      <c r="I27" s="1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row>
    <row r="28" ht="21.75" hidden="1" customHeight="1" spans="1:247">
      <c r="A28" s="152" t="s">
        <v>52</v>
      </c>
      <c r="B28" s="117"/>
      <c r="C28" s="117">
        <f t="shared" si="3"/>
        <v>0</v>
      </c>
      <c r="D28" s="178"/>
      <c r="E28" s="178"/>
      <c r="F28" s="117"/>
      <c r="G28" s="117"/>
      <c r="H28" s="117"/>
      <c r="I28" s="1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row>
    <row r="29" ht="21.75" customHeight="1" spans="1:247">
      <c r="A29" s="152" t="s">
        <v>92</v>
      </c>
      <c r="B29" s="117">
        <f t="shared" si="2"/>
        <v>4.9</v>
      </c>
      <c r="C29" s="117">
        <f t="shared" si="3"/>
        <v>4.9</v>
      </c>
      <c r="D29" s="178">
        <v>4.9</v>
      </c>
      <c r="E29" s="178"/>
      <c r="F29" s="117"/>
      <c r="G29" s="117"/>
      <c r="H29" s="117"/>
      <c r="I29" s="1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row>
    <row r="30" ht="21.75" customHeight="1" spans="1:247">
      <c r="A30" s="152" t="s">
        <v>53</v>
      </c>
      <c r="B30" s="117">
        <f t="shared" si="2"/>
        <v>84.3</v>
      </c>
      <c r="C30" s="117">
        <f t="shared" si="3"/>
        <v>84.3</v>
      </c>
      <c r="D30" s="178">
        <v>34.3</v>
      </c>
      <c r="E30" s="178">
        <v>50</v>
      </c>
      <c r="F30" s="117"/>
      <c r="G30" s="117"/>
      <c r="H30" s="117"/>
      <c r="I30" s="1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row>
    <row r="31" ht="21.75" customHeight="1" spans="1:247">
      <c r="A31" s="152" t="s">
        <v>93</v>
      </c>
      <c r="B31" s="117">
        <f t="shared" si="2"/>
        <v>129.36</v>
      </c>
      <c r="C31" s="117">
        <f t="shared" si="3"/>
        <v>129.36</v>
      </c>
      <c r="D31" s="178">
        <v>129.36</v>
      </c>
      <c r="E31" s="178"/>
      <c r="F31" s="117"/>
      <c r="G31" s="117"/>
      <c r="H31" s="117"/>
      <c r="I31" s="1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row>
    <row r="32" ht="21.75" customHeight="1" spans="1:247">
      <c r="A32" s="152" t="s">
        <v>54</v>
      </c>
      <c r="B32" s="117">
        <f t="shared" si="2"/>
        <v>0</v>
      </c>
      <c r="C32" s="117">
        <f t="shared" si="3"/>
        <v>0</v>
      </c>
      <c r="D32" s="178"/>
      <c r="E32" s="178"/>
      <c r="F32" s="117"/>
      <c r="G32" s="117"/>
      <c r="H32" s="117"/>
      <c r="I32" s="1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row>
    <row r="33" ht="21.75" customHeight="1" spans="1:247">
      <c r="A33" s="152" t="s">
        <v>55</v>
      </c>
      <c r="B33" s="117">
        <f t="shared" si="2"/>
        <v>206.12</v>
      </c>
      <c r="C33" s="117">
        <f t="shared" si="3"/>
        <v>206.12</v>
      </c>
      <c r="D33" s="179">
        <v>106.12</v>
      </c>
      <c r="E33" s="179">
        <v>100</v>
      </c>
      <c r="F33" s="179"/>
      <c r="G33" s="179"/>
      <c r="H33" s="179"/>
      <c r="I33" s="179"/>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row>
    <row r="34" ht="21.75" customHeight="1" spans="1:9">
      <c r="A34" s="150" t="s">
        <v>71</v>
      </c>
      <c r="B34" s="179">
        <f t="shared" si="2"/>
        <v>102.6</v>
      </c>
      <c r="C34" s="179">
        <f>D34</f>
        <v>102.6</v>
      </c>
      <c r="D34" s="179">
        <f>D35+D36+D40</f>
        <v>102.6</v>
      </c>
      <c r="E34" s="179"/>
      <c r="F34" s="179"/>
      <c r="G34" s="179"/>
      <c r="H34" s="179"/>
      <c r="I34" s="179"/>
    </row>
    <row r="35" ht="21.75" customHeight="1" spans="1:9">
      <c r="A35" s="152" t="s">
        <v>94</v>
      </c>
      <c r="B35" s="179">
        <v>33.06</v>
      </c>
      <c r="C35" s="179">
        <v>33.06</v>
      </c>
      <c r="D35" s="179">
        <f>21.71+0.53+9+1.82</f>
        <v>33.06</v>
      </c>
      <c r="E35" s="179"/>
      <c r="F35" s="179"/>
      <c r="G35" s="179"/>
      <c r="H35" s="179"/>
      <c r="I35" s="179"/>
    </row>
    <row r="36" ht="21.75" customHeight="1" spans="1:9">
      <c r="A36" s="152" t="s">
        <v>95</v>
      </c>
      <c r="B36" s="179">
        <v>34.63</v>
      </c>
      <c r="C36" s="179">
        <v>34.63</v>
      </c>
      <c r="D36" s="179">
        <f>34.63</f>
        <v>34.63</v>
      </c>
      <c r="E36" s="179"/>
      <c r="F36" s="179"/>
      <c r="G36" s="179"/>
      <c r="H36" s="179"/>
      <c r="I36" s="179"/>
    </row>
    <row r="37" ht="21.75" hidden="1" customHeight="1" spans="1:9">
      <c r="A37" s="152" t="s">
        <v>74</v>
      </c>
      <c r="B37" s="179"/>
      <c r="C37" s="179"/>
      <c r="D37" s="179"/>
      <c r="E37" s="179"/>
      <c r="F37" s="179"/>
      <c r="G37" s="179"/>
      <c r="H37" s="179"/>
      <c r="I37" s="179"/>
    </row>
    <row r="38" ht="21.75" hidden="1" customHeight="1" spans="1:9">
      <c r="A38" s="152" t="s">
        <v>96</v>
      </c>
      <c r="B38" s="179"/>
      <c r="C38" s="179"/>
      <c r="D38" s="179"/>
      <c r="E38" s="179"/>
      <c r="F38" s="179"/>
      <c r="G38" s="179"/>
      <c r="H38" s="179"/>
      <c r="I38" s="179"/>
    </row>
    <row r="39" ht="21.75" hidden="1" customHeight="1" spans="1:9">
      <c r="A39" s="152" t="s">
        <v>97</v>
      </c>
      <c r="B39" s="179"/>
      <c r="C39" s="179"/>
      <c r="D39" s="179"/>
      <c r="E39" s="179"/>
      <c r="F39" s="179"/>
      <c r="G39" s="179"/>
      <c r="H39" s="179"/>
      <c r="I39" s="179"/>
    </row>
    <row r="40" ht="21.75" customHeight="1" spans="1:9">
      <c r="A40" s="152" t="s">
        <v>76</v>
      </c>
      <c r="B40" s="179">
        <v>34.91</v>
      </c>
      <c r="C40" s="179">
        <v>34.91</v>
      </c>
      <c r="D40" s="179">
        <f>29.02+1.14+4.75</f>
        <v>34.91</v>
      </c>
      <c r="E40" s="179"/>
      <c r="F40" s="179"/>
      <c r="G40" s="179"/>
      <c r="H40" s="179"/>
      <c r="I40" s="179"/>
    </row>
    <row r="41" ht="21.75" hidden="1" customHeight="1" spans="1:9">
      <c r="A41" s="150" t="s">
        <v>98</v>
      </c>
      <c r="B41" s="179"/>
      <c r="C41" s="179"/>
      <c r="D41" s="179"/>
      <c r="E41" s="179"/>
      <c r="F41" s="179"/>
      <c r="G41" s="179"/>
      <c r="H41" s="179"/>
      <c r="I41" s="179"/>
    </row>
    <row r="42" ht="21.75" hidden="1" customHeight="1" spans="1:9">
      <c r="A42" s="152" t="s">
        <v>99</v>
      </c>
      <c r="B42" s="179"/>
      <c r="C42" s="179"/>
      <c r="D42" s="179"/>
      <c r="E42" s="179"/>
      <c r="F42" s="179"/>
      <c r="G42" s="179"/>
      <c r="H42" s="179"/>
      <c r="I42" s="179"/>
    </row>
    <row r="43" ht="21.75" hidden="1" customHeight="1" spans="1:9">
      <c r="A43" s="152" t="s">
        <v>100</v>
      </c>
      <c r="B43" s="179"/>
      <c r="C43" s="179"/>
      <c r="D43" s="179"/>
      <c r="E43" s="179"/>
      <c r="F43" s="179"/>
      <c r="G43" s="179"/>
      <c r="H43" s="179"/>
      <c r="I43" s="179"/>
    </row>
    <row r="44" ht="21.75" hidden="1" customHeight="1" spans="1:9">
      <c r="A44" s="152" t="s">
        <v>58</v>
      </c>
      <c r="B44" s="179"/>
      <c r="C44" s="179"/>
      <c r="D44" s="179"/>
      <c r="E44" s="179"/>
      <c r="F44" s="179"/>
      <c r="G44" s="179"/>
      <c r="H44" s="179"/>
      <c r="I44" s="179"/>
    </row>
    <row r="45" ht="21.75" hidden="1" customHeight="1" spans="1:9">
      <c r="A45" s="152" t="s">
        <v>62</v>
      </c>
      <c r="B45" s="179"/>
      <c r="C45" s="179"/>
      <c r="D45" s="179"/>
      <c r="E45" s="179"/>
      <c r="F45" s="179"/>
      <c r="G45" s="179"/>
      <c r="H45" s="179"/>
      <c r="I45" s="179"/>
    </row>
    <row r="46" ht="21.75" hidden="1" customHeight="1" spans="1:9">
      <c r="A46" s="152" t="s">
        <v>101</v>
      </c>
      <c r="B46" s="179"/>
      <c r="C46" s="179"/>
      <c r="D46" s="179"/>
      <c r="E46" s="179"/>
      <c r="F46" s="179"/>
      <c r="G46" s="179"/>
      <c r="H46" s="179"/>
      <c r="I46" s="179"/>
    </row>
    <row r="47" ht="21.75" hidden="1" customHeight="1" spans="1:9">
      <c r="A47" s="152" t="s">
        <v>102</v>
      </c>
      <c r="B47" s="179"/>
      <c r="C47" s="179"/>
      <c r="D47" s="179"/>
      <c r="E47" s="179"/>
      <c r="F47" s="179"/>
      <c r="G47" s="179"/>
      <c r="H47" s="179"/>
      <c r="I47" s="179"/>
    </row>
    <row r="48" ht="21.75" hidden="1" customHeight="1" spans="1:9">
      <c r="A48" s="152"/>
      <c r="B48" s="179"/>
      <c r="C48" s="179"/>
      <c r="D48" s="179"/>
      <c r="E48" s="179"/>
      <c r="F48" s="179"/>
      <c r="G48" s="179"/>
      <c r="H48" s="179"/>
      <c r="I48" s="179"/>
    </row>
  </sheetData>
  <mergeCells count="11">
    <mergeCell ref="A2:I2"/>
    <mergeCell ref="C4:F4"/>
    <mergeCell ref="A4:A6"/>
    <mergeCell ref="B4:B6"/>
    <mergeCell ref="C5:C6"/>
    <mergeCell ref="D5:D6"/>
    <mergeCell ref="E5:E6"/>
    <mergeCell ref="F5:F6"/>
    <mergeCell ref="G4:G6"/>
    <mergeCell ref="H4:H6"/>
    <mergeCell ref="I4:I6"/>
  </mergeCells>
  <pageMargins left="0.503472222222222" right="0.306944444444444" top="0.751388888888889" bottom="0.751388888888889" header="0.298611111111111" footer="0.29861111111111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K49"/>
  <sheetViews>
    <sheetView showGridLines="0" showZeros="0" topLeftCell="A3" workbookViewId="0">
      <selection activeCell="D38" sqref="D38"/>
    </sheetView>
  </sheetViews>
  <sheetFormatPr defaultColWidth="6.875" defaultRowHeight="12.75" customHeight="1"/>
  <cols>
    <col min="1" max="1" width="33.25" style="139" customWidth="1"/>
    <col min="2" max="2" width="13.5" style="139" customWidth="1"/>
    <col min="3" max="3" width="29.25" style="139" customWidth="1"/>
    <col min="4" max="4" width="13.375" style="139" customWidth="1"/>
    <col min="5" max="16384" width="6.875" style="139"/>
  </cols>
  <sheetData>
    <row r="3" ht="16.5" customHeight="1" spans="1:6">
      <c r="A3" s="87" t="s">
        <v>103</v>
      </c>
      <c r="B3"/>
      <c r="C3"/>
      <c r="D3"/>
      <c r="E3"/>
      <c r="F3"/>
    </row>
    <row r="4" ht="15" customHeight="1" spans="1:6">
      <c r="A4" s="154"/>
      <c r="B4"/>
      <c r="C4"/>
      <c r="D4" s="155"/>
      <c r="E4"/>
      <c r="F4"/>
    </row>
    <row r="5" ht="21" customHeight="1" spans="1:6">
      <c r="A5" s="156" t="s">
        <v>104</v>
      </c>
      <c r="B5" s="157"/>
      <c r="C5" s="157"/>
      <c r="D5" s="157"/>
      <c r="E5"/>
      <c r="F5"/>
    </row>
    <row r="6" ht="16.5" customHeight="1" spans="1:6">
      <c r="A6" s="158"/>
      <c r="B6"/>
      <c r="C6"/>
      <c r="D6" s="159" t="s">
        <v>4</v>
      </c>
      <c r="E6"/>
      <c r="F6"/>
    </row>
    <row r="7" ht="18" customHeight="1" spans="1:6">
      <c r="A7" s="160" t="s">
        <v>105</v>
      </c>
      <c r="B7" s="161"/>
      <c r="C7" s="162" t="s">
        <v>106</v>
      </c>
      <c r="D7" s="162"/>
      <c r="E7"/>
      <c r="F7"/>
    </row>
    <row r="8" ht="18" customHeight="1" spans="1:6">
      <c r="A8" s="161" t="s">
        <v>107</v>
      </c>
      <c r="B8" s="163" t="s">
        <v>108</v>
      </c>
      <c r="C8" s="161" t="s">
        <v>109</v>
      </c>
      <c r="D8" s="163" t="s">
        <v>108</v>
      </c>
      <c r="E8"/>
      <c r="F8"/>
    </row>
    <row r="9" s="138" customFormat="1" ht="18" customHeight="1" spans="1:6">
      <c r="A9" s="164" t="s">
        <v>110</v>
      </c>
      <c r="B9" s="165">
        <v>2337.23</v>
      </c>
      <c r="C9" s="166" t="s">
        <v>111</v>
      </c>
      <c r="D9" s="165">
        <v>2019.39</v>
      </c>
      <c r="F9" s="50"/>
    </row>
    <row r="10" s="138" customFormat="1" ht="18" customHeight="1" spans="1:5">
      <c r="A10" s="167" t="s">
        <v>112</v>
      </c>
      <c r="B10" s="165">
        <v>2137.23</v>
      </c>
      <c r="C10" s="166" t="s">
        <v>113</v>
      </c>
      <c r="D10" s="165"/>
      <c r="E10" s="50"/>
    </row>
    <row r="11" s="138" customFormat="1" ht="18" customHeight="1" spans="1:4">
      <c r="A11" s="167" t="s">
        <v>114</v>
      </c>
      <c r="B11" s="165">
        <v>200</v>
      </c>
      <c r="C11" s="166" t="s">
        <v>115</v>
      </c>
      <c r="D11" s="165"/>
    </row>
    <row r="12" s="138" customFormat="1" ht="18" customHeight="1" spans="1:6">
      <c r="A12" s="167" t="s">
        <v>116</v>
      </c>
      <c r="B12" s="165">
        <v>0</v>
      </c>
      <c r="C12" s="166" t="s">
        <v>117</v>
      </c>
      <c r="D12" s="165"/>
      <c r="F12" s="50"/>
    </row>
    <row r="13" s="138" customFormat="1" ht="18" customHeight="1" spans="1:4">
      <c r="A13" s="167" t="s">
        <v>118</v>
      </c>
      <c r="B13" s="165">
        <v>0</v>
      </c>
      <c r="C13" s="166" t="s">
        <v>119</v>
      </c>
      <c r="D13" s="165"/>
    </row>
    <row r="14" s="138" customFormat="1" ht="18" customHeight="1" spans="1:4">
      <c r="A14" s="167" t="s">
        <v>120</v>
      </c>
      <c r="B14" s="165"/>
      <c r="C14" s="166" t="s">
        <v>121</v>
      </c>
      <c r="D14" s="165"/>
    </row>
    <row r="15" s="138" customFormat="1" ht="18" customHeight="1" spans="1:6">
      <c r="A15" s="164" t="s">
        <v>122</v>
      </c>
      <c r="B15" s="165">
        <v>0</v>
      </c>
      <c r="C15" s="166" t="s">
        <v>123</v>
      </c>
      <c r="D15" s="165"/>
      <c r="F15" s="50"/>
    </row>
    <row r="16" s="138" customFormat="1" ht="18" customHeight="1" spans="1:6">
      <c r="A16" s="164"/>
      <c r="B16" s="165"/>
      <c r="C16" s="166" t="s">
        <v>124</v>
      </c>
      <c r="D16" s="165">
        <f>182.96+4.75</f>
        <v>187.71</v>
      </c>
      <c r="E16" s="50"/>
      <c r="F16" s="50"/>
    </row>
    <row r="17" s="138" customFormat="1" ht="18" customHeight="1" spans="1:6">
      <c r="A17" s="168"/>
      <c r="B17" s="165"/>
      <c r="C17" s="169" t="s">
        <v>125</v>
      </c>
      <c r="D17" s="165"/>
      <c r="F17" s="50"/>
    </row>
    <row r="18" s="138" customFormat="1" ht="18" customHeight="1" spans="1:6">
      <c r="A18" s="168"/>
      <c r="B18" s="165"/>
      <c r="C18" s="166" t="s">
        <v>126</v>
      </c>
      <c r="D18" s="165"/>
      <c r="F18" s="50"/>
    </row>
    <row r="19" s="138" customFormat="1" ht="18" customHeight="1" spans="1:11">
      <c r="A19" s="168"/>
      <c r="B19" s="165"/>
      <c r="C19" s="166" t="s">
        <v>127</v>
      </c>
      <c r="D19" s="165"/>
      <c r="E19" s="50"/>
      <c r="F19" s="50"/>
      <c r="G19" s="50"/>
      <c r="H19" s="50"/>
      <c r="I19" s="50"/>
      <c r="J19" s="50"/>
      <c r="K19" s="50"/>
    </row>
    <row r="20" s="138" customFormat="1" ht="18" customHeight="1" spans="1:11">
      <c r="A20" s="168"/>
      <c r="B20" s="165"/>
      <c r="C20" s="166" t="s">
        <v>128</v>
      </c>
      <c r="D20" s="165"/>
      <c r="F20" s="50"/>
      <c r="G20" s="50"/>
      <c r="H20" s="50"/>
      <c r="I20" s="50"/>
      <c r="J20" s="50"/>
      <c r="K20" s="50"/>
    </row>
    <row r="21" s="138" customFormat="1" ht="18" customHeight="1" spans="1:11">
      <c r="A21" s="168"/>
      <c r="B21" s="165"/>
      <c r="C21" s="166" t="s">
        <v>129</v>
      </c>
      <c r="D21" s="165"/>
      <c r="F21" s="50"/>
      <c r="G21" s="50"/>
      <c r="H21" s="50"/>
      <c r="I21" s="50"/>
      <c r="J21" s="50"/>
      <c r="K21" s="50"/>
    </row>
    <row r="22" s="138" customFormat="1" ht="18" customHeight="1" spans="1:11">
      <c r="A22" s="168"/>
      <c r="B22" s="165"/>
      <c r="C22" s="166" t="s">
        <v>130</v>
      </c>
      <c r="D22" s="165">
        <v>0</v>
      </c>
      <c r="F22" s="50"/>
      <c r="G22" s="50"/>
      <c r="H22" s="50"/>
      <c r="I22" s="50"/>
      <c r="J22" s="50"/>
      <c r="K22" s="50"/>
    </row>
    <row r="23" s="138" customFormat="1" ht="18" customHeight="1" spans="1:11">
      <c r="A23" s="168"/>
      <c r="B23" s="165"/>
      <c r="C23" s="166" t="s">
        <v>131</v>
      </c>
      <c r="D23" s="165">
        <v>0</v>
      </c>
      <c r="F23" s="50"/>
      <c r="G23" s="50"/>
      <c r="H23" s="50"/>
      <c r="I23" s="50"/>
      <c r="J23" s="50"/>
      <c r="K23" s="50"/>
    </row>
    <row r="24" s="138" customFormat="1" ht="18" customHeight="1" spans="1:11">
      <c r="A24" s="168"/>
      <c r="B24" s="165"/>
      <c r="C24" s="166" t="s">
        <v>132</v>
      </c>
      <c r="D24" s="165">
        <v>0</v>
      </c>
      <c r="F24" s="50"/>
      <c r="G24" s="50"/>
      <c r="H24" s="50"/>
      <c r="I24" s="50"/>
      <c r="J24" s="50"/>
      <c r="K24" s="50"/>
    </row>
    <row r="25" s="138" customFormat="1" ht="18" customHeight="1" spans="1:11">
      <c r="A25" s="168"/>
      <c r="B25" s="165"/>
      <c r="C25" s="166" t="s">
        <v>133</v>
      </c>
      <c r="D25" s="165">
        <v>0</v>
      </c>
      <c r="E25" s="50"/>
      <c r="F25" s="50"/>
      <c r="G25" s="50"/>
      <c r="H25" s="50"/>
      <c r="I25" s="50"/>
      <c r="J25" s="50"/>
      <c r="K25" s="50"/>
    </row>
    <row r="26" s="138" customFormat="1" ht="18" customHeight="1" spans="1:10">
      <c r="A26" s="168"/>
      <c r="B26" s="165"/>
      <c r="C26" s="166" t="s">
        <v>134</v>
      </c>
      <c r="D26" s="165">
        <v>0</v>
      </c>
      <c r="F26" s="50"/>
      <c r="G26" s="50"/>
      <c r="H26" s="50"/>
      <c r="I26" s="50"/>
      <c r="J26" s="50"/>
    </row>
    <row r="27" s="138" customFormat="1" ht="18" customHeight="1" spans="1:11">
      <c r="A27" s="168"/>
      <c r="B27" s="165"/>
      <c r="C27" s="166" t="s">
        <v>135</v>
      </c>
      <c r="D27" s="165">
        <v>0</v>
      </c>
      <c r="F27" s="50"/>
      <c r="G27" s="50"/>
      <c r="H27" s="50"/>
      <c r="I27" s="50"/>
      <c r="J27" s="50"/>
      <c r="K27" s="50"/>
    </row>
    <row r="28" s="138" customFormat="1" ht="18" customHeight="1" spans="1:11">
      <c r="A28" s="160"/>
      <c r="B28" s="170"/>
      <c r="C28" s="166" t="s">
        <v>136</v>
      </c>
      <c r="D28" s="165">
        <v>130.13</v>
      </c>
      <c r="E28" s="50"/>
      <c r="F28" s="50"/>
      <c r="G28" s="50"/>
      <c r="H28" s="50"/>
      <c r="I28" s="50"/>
      <c r="J28" s="50"/>
      <c r="K28" s="50"/>
    </row>
    <row r="29" s="138" customFormat="1" ht="18" customHeight="1" spans="1:11">
      <c r="A29" s="160"/>
      <c r="B29" s="170"/>
      <c r="C29" s="166" t="s">
        <v>137</v>
      </c>
      <c r="D29" s="165">
        <v>0</v>
      </c>
      <c r="E29" s="50"/>
      <c r="F29" s="50"/>
      <c r="G29" s="50"/>
      <c r="H29" s="50"/>
      <c r="I29" s="50"/>
      <c r="J29" s="50"/>
      <c r="K29" s="50"/>
    </row>
    <row r="30" s="138" customFormat="1" ht="18" customHeight="1" spans="1:11">
      <c r="A30" s="160"/>
      <c r="B30" s="170"/>
      <c r="C30" s="166" t="s">
        <v>138</v>
      </c>
      <c r="D30" s="165">
        <v>0</v>
      </c>
      <c r="E30" s="50"/>
      <c r="F30" s="50"/>
      <c r="G30" s="50"/>
      <c r="H30" s="50"/>
      <c r="I30" s="50"/>
      <c r="J30" s="50"/>
      <c r="K30" s="50"/>
    </row>
    <row r="31" s="138" customFormat="1" ht="18" customHeight="1" spans="1:11">
      <c r="A31" s="160"/>
      <c r="B31" s="170"/>
      <c r="C31" s="166" t="s">
        <v>139</v>
      </c>
      <c r="D31" s="165">
        <v>0</v>
      </c>
      <c r="E31" s="50"/>
      <c r="F31" s="50"/>
      <c r="H31" s="50"/>
      <c r="I31" s="50"/>
      <c r="J31" s="50"/>
      <c r="K31" s="50"/>
    </row>
    <row r="32" s="138" customFormat="1" ht="18" customHeight="1" spans="1:11">
      <c r="A32" s="160"/>
      <c r="B32" s="170"/>
      <c r="C32" s="166" t="s">
        <v>140</v>
      </c>
      <c r="D32" s="165">
        <v>0</v>
      </c>
      <c r="G32" s="50"/>
      <c r="H32" s="50"/>
      <c r="I32" s="50"/>
      <c r="J32" s="50"/>
      <c r="K32" s="50"/>
    </row>
    <row r="33" s="138" customFormat="1" ht="18" customHeight="1" spans="1:11">
      <c r="A33" s="160"/>
      <c r="B33" s="170"/>
      <c r="C33" s="166" t="s">
        <v>141</v>
      </c>
      <c r="D33" s="165">
        <v>0</v>
      </c>
      <c r="E33" s="50"/>
      <c r="F33" s="50"/>
      <c r="G33" s="50"/>
      <c r="H33" s="50"/>
      <c r="I33" s="50"/>
      <c r="J33" s="50"/>
      <c r="K33" s="50"/>
    </row>
    <row r="34" s="138" customFormat="1" ht="18" customHeight="1" spans="1:11">
      <c r="A34" s="160"/>
      <c r="B34" s="170"/>
      <c r="C34" s="166" t="s">
        <v>142</v>
      </c>
      <c r="D34" s="170">
        <v>0</v>
      </c>
      <c r="E34" s="50"/>
      <c r="G34" s="50"/>
      <c r="H34" s="50"/>
      <c r="I34" s="50"/>
      <c r="J34" s="50"/>
      <c r="K34" s="50"/>
    </row>
    <row r="35" s="138" customFormat="1" ht="18" customHeight="1" spans="1:5">
      <c r="A35" s="160"/>
      <c r="B35" s="170"/>
      <c r="C35" s="166" t="s">
        <v>143</v>
      </c>
      <c r="D35" s="170">
        <v>0</v>
      </c>
      <c r="E35" s="50"/>
    </row>
    <row r="36" s="138" customFormat="1" ht="18" customHeight="1" spans="1:5">
      <c r="A36" s="160"/>
      <c r="B36" s="170"/>
      <c r="C36" s="166" t="s">
        <v>144</v>
      </c>
      <c r="D36" s="170">
        <v>0</v>
      </c>
      <c r="E36" s="50"/>
    </row>
    <row r="37" s="138" customFormat="1" ht="18" customHeight="1" spans="1:6">
      <c r="A37" s="160" t="s">
        <v>145</v>
      </c>
      <c r="B37" s="170">
        <f>B9</f>
        <v>2337.23</v>
      </c>
      <c r="C37" s="171" t="s">
        <v>146</v>
      </c>
      <c r="D37" s="170">
        <f>D28+D16+D9</f>
        <v>2337.23</v>
      </c>
      <c r="E37" s="50"/>
      <c r="F37" s="50"/>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ht="18" customHeight="1" spans="1:6">
      <c r="A42"/>
      <c r="B42"/>
      <c r="C42"/>
      <c r="D42"/>
      <c r="E42"/>
      <c r="F42"/>
    </row>
    <row r="43" ht="18" customHeight="1" spans="1:6">
      <c r="A43"/>
      <c r="B43"/>
      <c r="C43"/>
      <c r="D43"/>
      <c r="E43"/>
      <c r="F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6">
      <c r="A49"/>
      <c r="B49"/>
      <c r="C49"/>
      <c r="D49" s="138"/>
      <c r="E49"/>
      <c r="F49"/>
    </row>
  </sheetData>
  <sheetProtection formatCells="0" formatColumns="0" formatRows="0"/>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36"/>
  <sheetViews>
    <sheetView showGridLines="0" showZeros="0" workbookViewId="0">
      <selection activeCell="A10" sqref="A10"/>
    </sheetView>
  </sheetViews>
  <sheetFormatPr defaultColWidth="6.875" defaultRowHeight="12.75" customHeight="1" outlineLevelCol="6"/>
  <cols>
    <col min="1" max="1" width="36.875" style="107" customWidth="1"/>
    <col min="2" max="2" width="15.25" style="107" customWidth="1"/>
    <col min="3" max="4" width="13.125" style="107" customWidth="1"/>
    <col min="5" max="5" width="12.75" style="107" customWidth="1"/>
    <col min="6" max="6" width="12.5" style="107" customWidth="1"/>
    <col min="7" max="7" width="13.875" style="107" customWidth="1"/>
    <col min="8" max="246" width="6.875" style="107" customWidth="1"/>
    <col min="247" max="16384" width="6.875" style="107"/>
  </cols>
  <sheetData>
    <row r="1" ht="24.75" customHeight="1" spans="1:7">
      <c r="A1" s="87" t="s">
        <v>147</v>
      </c>
      <c r="B1"/>
      <c r="C1"/>
      <c r="D1"/>
      <c r="E1"/>
      <c r="F1"/>
      <c r="G1"/>
    </row>
    <row r="2" ht="27.75" customHeight="1" spans="1:7">
      <c r="A2" s="130" t="s">
        <v>148</v>
      </c>
      <c r="B2" s="131"/>
      <c r="C2" s="131"/>
      <c r="D2" s="131"/>
      <c r="E2" s="131"/>
      <c r="F2" s="131"/>
      <c r="G2" s="131"/>
    </row>
    <row r="3" ht="16.5" customHeight="1" spans="1:7">
      <c r="A3" s="110"/>
      <c r="B3" s="111"/>
      <c r="C3" s="111"/>
      <c r="D3" s="111"/>
      <c r="E3" s="112"/>
      <c r="F3" s="112"/>
      <c r="G3" s="112"/>
    </row>
    <row r="4" ht="16.5" customHeight="1" spans="1:7">
      <c r="A4" s="113"/>
      <c r="B4" s="113"/>
      <c r="C4" s="113"/>
      <c r="D4" s="113"/>
      <c r="E4" s="132"/>
      <c r="F4" s="132"/>
      <c r="G4" s="114" t="s">
        <v>23</v>
      </c>
    </row>
    <row r="5" ht="28.5" customHeight="1" spans="1:7">
      <c r="A5" s="39" t="s">
        <v>24</v>
      </c>
      <c r="B5" s="39" t="s">
        <v>6</v>
      </c>
      <c r="C5" s="93" t="s">
        <v>35</v>
      </c>
      <c r="D5" s="94"/>
      <c r="E5" s="94"/>
      <c r="F5" s="94"/>
      <c r="G5" s="115" t="s">
        <v>19</v>
      </c>
    </row>
    <row r="6" ht="28.5" customHeight="1" spans="1:7">
      <c r="A6" s="39"/>
      <c r="B6" s="39"/>
      <c r="C6" s="97" t="s">
        <v>12</v>
      </c>
      <c r="D6" s="97" t="s">
        <v>16</v>
      </c>
      <c r="E6" s="97" t="s">
        <v>17</v>
      </c>
      <c r="F6" s="133" t="s">
        <v>18</v>
      </c>
      <c r="G6" s="115"/>
    </row>
    <row r="7" ht="28.5" customHeight="1" spans="1:7">
      <c r="A7" s="39"/>
      <c r="B7" s="39"/>
      <c r="C7" s="134"/>
      <c r="D7" s="134"/>
      <c r="E7" s="134"/>
      <c r="F7" s="135"/>
      <c r="G7" s="115"/>
    </row>
    <row r="8" s="106" customFormat="1" ht="19.5" customHeight="1" spans="1:7">
      <c r="A8" s="17" t="s">
        <v>6</v>
      </c>
      <c r="B8" s="127">
        <f>B9+B10+B11+B12+B13+B14+B15+B16</f>
        <v>2337.23</v>
      </c>
      <c r="C8" s="127">
        <f t="shared" ref="C8:G8" si="0">C9+C10+C11+C12+C13+C14+C15+C16</f>
        <v>2040.73</v>
      </c>
      <c r="D8" s="127">
        <f t="shared" si="0"/>
        <v>1687.34</v>
      </c>
      <c r="E8" s="127">
        <f t="shared" si="0"/>
        <v>250.79</v>
      </c>
      <c r="F8" s="127">
        <f t="shared" si="0"/>
        <v>102.6</v>
      </c>
      <c r="G8" s="127">
        <f t="shared" si="0"/>
        <v>296.5</v>
      </c>
    </row>
    <row r="9" ht="19.5" customHeight="1" spans="1:7">
      <c r="A9" s="16" t="s">
        <v>25</v>
      </c>
      <c r="B9" s="127">
        <f t="shared" ref="B9:B16" si="1">C9+G9</f>
        <v>1722.89</v>
      </c>
      <c r="C9" s="127">
        <f t="shared" ref="C9:C14" si="2">D9+E9+F9</f>
        <v>1722.89</v>
      </c>
      <c r="D9" s="127">
        <f>78.08+702.42+72.87+129.36+45.65+3.15+23.47+7.6+336.87+58.54+45.6-129.36</f>
        <v>1374.25</v>
      </c>
      <c r="E9" s="127">
        <f>5.01+21.71+1.67+23.38+2.5+4.9+18.34+0.17+0.09+10.02+32.3+0.84+0.5+129.36</f>
        <v>250.79</v>
      </c>
      <c r="F9" s="127">
        <f>29.02+1.14+34.63+21.71+0.53+9+1.82</f>
        <v>97.85</v>
      </c>
      <c r="G9" s="127"/>
    </row>
    <row r="10" ht="19.5" customHeight="1" spans="1:7">
      <c r="A10" s="16" t="s">
        <v>36</v>
      </c>
      <c r="B10" s="127">
        <f t="shared" si="1"/>
        <v>90</v>
      </c>
      <c r="C10" s="127">
        <f t="shared" si="2"/>
        <v>0</v>
      </c>
      <c r="D10" s="127"/>
      <c r="E10" s="127"/>
      <c r="F10" s="127"/>
      <c r="G10" s="127">
        <v>90</v>
      </c>
    </row>
    <row r="11" ht="19.5" customHeight="1" spans="1:7">
      <c r="A11" s="16" t="s">
        <v>27</v>
      </c>
      <c r="B11" s="127">
        <f t="shared" si="1"/>
        <v>125</v>
      </c>
      <c r="C11" s="127">
        <f t="shared" si="2"/>
        <v>0</v>
      </c>
      <c r="D11" s="137"/>
      <c r="E11" s="137"/>
      <c r="F11" s="127"/>
      <c r="G11" s="127">
        <v>125</v>
      </c>
    </row>
    <row r="12" ht="19.5" customHeight="1" spans="1:7">
      <c r="A12" s="16" t="s">
        <v>28</v>
      </c>
      <c r="B12" s="127">
        <f t="shared" si="1"/>
        <v>19</v>
      </c>
      <c r="C12" s="127">
        <f t="shared" si="2"/>
        <v>0</v>
      </c>
      <c r="D12" s="137"/>
      <c r="E12" s="137"/>
      <c r="F12" s="127"/>
      <c r="G12" s="127">
        <v>19</v>
      </c>
    </row>
    <row r="13" ht="19.5" customHeight="1" spans="1:7">
      <c r="A13" s="16" t="s">
        <v>29</v>
      </c>
      <c r="B13" s="127">
        <f t="shared" si="1"/>
        <v>62.5</v>
      </c>
      <c r="C13" s="127">
        <f t="shared" si="2"/>
        <v>0</v>
      </c>
      <c r="D13" s="137"/>
      <c r="E13" s="137"/>
      <c r="F13" s="127"/>
      <c r="G13" s="127">
        <v>62.5</v>
      </c>
    </row>
    <row r="14" ht="19.5" customHeight="1" spans="1:7">
      <c r="A14" s="17" t="s">
        <v>30</v>
      </c>
      <c r="B14" s="127">
        <f>D14</f>
        <v>182.96</v>
      </c>
      <c r="C14" s="127">
        <v>182.96</v>
      </c>
      <c r="D14" s="137">
        <v>182.96</v>
      </c>
      <c r="E14" s="137"/>
      <c r="F14" s="127"/>
      <c r="G14" s="127"/>
    </row>
    <row r="15" ht="19.5" customHeight="1" spans="1:7">
      <c r="A15" s="18" t="s">
        <v>31</v>
      </c>
      <c r="B15" s="127">
        <f>D15</f>
        <v>130.13</v>
      </c>
      <c r="C15" s="127">
        <v>130.13</v>
      </c>
      <c r="D15" s="137">
        <v>130.13</v>
      </c>
      <c r="E15" s="137"/>
      <c r="F15" s="127"/>
      <c r="G15" s="127"/>
    </row>
    <row r="16" ht="19.5" customHeight="1" spans="1:7">
      <c r="A16" s="16" t="s">
        <v>32</v>
      </c>
      <c r="B16" s="127">
        <f>F16</f>
        <v>4.75</v>
      </c>
      <c r="C16" s="127">
        <v>4.75</v>
      </c>
      <c r="D16" s="137"/>
      <c r="E16" s="137"/>
      <c r="F16" s="127">
        <v>4.75</v>
      </c>
      <c r="G16" s="127"/>
    </row>
    <row r="17" ht="19.5" customHeight="1" spans="1:7">
      <c r="A17" s="17"/>
      <c r="B17" s="127"/>
      <c r="C17" s="127"/>
      <c r="D17" s="127"/>
      <c r="E17" s="127"/>
      <c r="F17" s="127"/>
      <c r="G17" s="127"/>
    </row>
    <row r="18" ht="19.5" customHeight="1" spans="1:7">
      <c r="A18" s="17"/>
      <c r="B18" s="127"/>
      <c r="C18" s="127"/>
      <c r="D18" s="127"/>
      <c r="E18" s="127"/>
      <c r="F18" s="127"/>
      <c r="G18" s="127"/>
    </row>
    <row r="19" ht="19.5" customHeight="1" spans="1:7">
      <c r="A19" s="17"/>
      <c r="B19" s="127"/>
      <c r="C19" s="127"/>
      <c r="D19" s="137"/>
      <c r="E19" s="137"/>
      <c r="F19" s="127"/>
      <c r="G19" s="127"/>
    </row>
    <row r="20" ht="18" customHeight="1" spans="1:7">
      <c r="A20"/>
      <c r="B20"/>
      <c r="C20"/>
      <c r="D20"/>
      <c r="E20"/>
      <c r="F20"/>
      <c r="G20"/>
    </row>
    <row r="21" ht="18.75" customHeight="1" spans="1:7">
      <c r="A21" s="118"/>
      <c r="B21" s="118"/>
      <c r="C21" s="118"/>
      <c r="D21" s="118"/>
      <c r="E21" s="118"/>
      <c r="F21" s="118"/>
      <c r="G21" s="118"/>
    </row>
    <row r="22" ht="18" customHeight="1" spans="1:7">
      <c r="A22" s="118"/>
      <c r="B22" s="118"/>
      <c r="C22" s="118"/>
      <c r="D22" s="118"/>
      <c r="E22" s="118"/>
      <c r="F22" s="118"/>
      <c r="G22" s="118"/>
    </row>
    <row r="23" ht="18" customHeight="1" spans="1:7">
      <c r="A23" s="118"/>
      <c r="B23" s="118"/>
      <c r="C23" s="118"/>
      <c r="D23" s="118"/>
      <c r="E23" s="118"/>
      <c r="F23" s="118"/>
      <c r="G23" s="118"/>
    </row>
    <row r="24" ht="18" customHeight="1" spans="1:7">
      <c r="A24" s="118"/>
      <c r="B24" s="118"/>
      <c r="C24" s="118"/>
      <c r="D24" s="118"/>
      <c r="E24" s="118"/>
      <c r="F24" s="118"/>
      <c r="G24" s="118"/>
    </row>
    <row r="25" ht="18" customHeight="1" spans="1:7">
      <c r="A25" s="118"/>
      <c r="B25" s="118"/>
      <c r="C25" s="118"/>
      <c r="D25" s="118"/>
      <c r="E25" s="118"/>
      <c r="F25" s="118"/>
      <c r="G25" s="118"/>
    </row>
    <row r="26" ht="18" customHeight="1" spans="1:7">
      <c r="A26" s="118"/>
      <c r="B26" s="118"/>
      <c r="C26" s="118"/>
      <c r="D26" s="118"/>
      <c r="E26" s="118"/>
      <c r="F26" s="118"/>
      <c r="G26" s="118"/>
    </row>
    <row r="27" ht="18" customHeight="1" spans="1:7">
      <c r="A27" s="118"/>
      <c r="B27" s="118"/>
      <c r="C27" s="118"/>
      <c r="D27" s="118"/>
      <c r="E27" s="118"/>
      <c r="F27" s="118"/>
      <c r="G27" s="118"/>
    </row>
    <row r="28" ht="18" customHeight="1" spans="1:7">
      <c r="A28" s="118"/>
      <c r="B28" s="118"/>
      <c r="C28" s="118"/>
      <c r="D28" s="118"/>
      <c r="E28" s="118"/>
      <c r="F28" s="118"/>
      <c r="G28" s="118"/>
    </row>
    <row r="29" ht="18" customHeight="1" spans="1:7">
      <c r="A29" s="118"/>
      <c r="B29" s="118"/>
      <c r="C29" s="118"/>
      <c r="D29" s="118"/>
      <c r="E29" s="118"/>
      <c r="F29" s="118"/>
      <c r="G29" s="118"/>
    </row>
    <row r="30" ht="18" customHeight="1" spans="1:7">
      <c r="A30" s="118"/>
      <c r="B30" s="118"/>
      <c r="C30" s="118"/>
      <c r="D30" s="118"/>
      <c r="E30" s="118"/>
      <c r="F30" s="118"/>
      <c r="G30" s="118"/>
    </row>
    <row r="31" ht="18" customHeight="1" spans="1:7">
      <c r="A31" s="118"/>
      <c r="B31" s="118"/>
      <c r="C31" s="118"/>
      <c r="D31" s="118"/>
      <c r="E31" s="118"/>
      <c r="F31" s="118"/>
      <c r="G31" s="118"/>
    </row>
    <row r="32" ht="18" customHeight="1" spans="1:7">
      <c r="A32" s="118"/>
      <c r="B32" s="118"/>
      <c r="C32" s="118"/>
      <c r="D32" s="118"/>
      <c r="E32" s="118"/>
      <c r="F32" s="118"/>
      <c r="G32" s="118"/>
    </row>
    <row r="33" ht="18" customHeight="1" spans="1:7">
      <c r="A33" s="118"/>
      <c r="B33" s="118"/>
      <c r="C33" s="118"/>
      <c r="D33" s="118"/>
      <c r="E33" s="118"/>
      <c r="F33" s="118"/>
      <c r="G33" s="118"/>
    </row>
    <row r="34" ht="18" customHeight="1" spans="1:7">
      <c r="A34" s="118"/>
      <c r="B34" s="118"/>
      <c r="C34" s="118"/>
      <c r="D34" s="118"/>
      <c r="E34" s="118"/>
      <c r="F34" s="118"/>
      <c r="G34" s="118"/>
    </row>
    <row r="35" customHeight="1" spans="1:7">
      <c r="A35" s="118"/>
      <c r="B35" s="118"/>
      <c r="C35" s="118"/>
      <c r="D35" s="118"/>
      <c r="E35" s="118"/>
      <c r="F35" s="118"/>
      <c r="G35" s="118"/>
    </row>
    <row r="36" customHeight="1" spans="1:7">
      <c r="A36" s="118"/>
      <c r="B36" s="118"/>
      <c r="C36" s="118"/>
      <c r="D36" s="118"/>
      <c r="E36" s="118"/>
      <c r="F36" s="118"/>
      <c r="G36" s="118"/>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workbookViewId="0">
      <selection activeCell="D33" sqref="D33"/>
    </sheetView>
  </sheetViews>
  <sheetFormatPr defaultColWidth="6.875" defaultRowHeight="12.75" customHeight="1" outlineLevelCol="3"/>
  <cols>
    <col min="1" max="1" width="30.625" style="139" customWidth="1"/>
    <col min="2" max="4" width="19.5" style="139" customWidth="1"/>
    <col min="5" max="5" width="12.125" style="139" customWidth="1"/>
    <col min="6" max="245" width="6.875" style="139" customWidth="1"/>
    <col min="246" max="16384" width="6.875" style="139"/>
  </cols>
  <sheetData>
    <row r="1" ht="21" customHeight="1" spans="1:4">
      <c r="A1" s="87" t="s">
        <v>149</v>
      </c>
      <c r="B1"/>
      <c r="C1"/>
      <c r="D1" s="140"/>
    </row>
    <row r="2" ht="24" customHeight="1" spans="1:4">
      <c r="A2" s="141" t="s">
        <v>150</v>
      </c>
      <c r="B2" s="142"/>
      <c r="C2" s="142"/>
      <c r="D2" s="142"/>
    </row>
    <row r="3" ht="20.25" customHeight="1" spans="1:4">
      <c r="A3"/>
      <c r="B3"/>
      <c r="C3"/>
      <c r="D3" s="140" t="s">
        <v>4</v>
      </c>
    </row>
    <row r="4" ht="16.5" customHeight="1" spans="1:4">
      <c r="A4" s="143" t="s">
        <v>151</v>
      </c>
      <c r="B4" s="143" t="s">
        <v>152</v>
      </c>
      <c r="C4" s="143"/>
      <c r="D4" s="143"/>
    </row>
    <row r="5" ht="16.5" customHeight="1" spans="1:4">
      <c r="A5" s="143"/>
      <c r="B5" s="144" t="s">
        <v>153</v>
      </c>
      <c r="C5" s="144" t="s">
        <v>154</v>
      </c>
      <c r="D5" s="145" t="s">
        <v>155</v>
      </c>
    </row>
    <row r="6" ht="16.5" customHeight="1" spans="1:4">
      <c r="A6" s="143"/>
      <c r="B6" s="146"/>
      <c r="C6" s="146"/>
      <c r="D6" s="147"/>
    </row>
    <row r="7" s="138" customFormat="1" ht="16.5" customHeight="1" spans="1:4">
      <c r="A7" s="148" t="s">
        <v>6</v>
      </c>
      <c r="B7" s="149">
        <f>B8+B18+B34</f>
        <v>2040.73</v>
      </c>
      <c r="C7" s="149">
        <f>C8+C18+C34</f>
        <v>1789.94</v>
      </c>
      <c r="D7" s="149">
        <f>D8+D18+D34</f>
        <v>250.79</v>
      </c>
    </row>
    <row r="8" ht="18" customHeight="1" spans="1:4">
      <c r="A8" s="150" t="s">
        <v>79</v>
      </c>
      <c r="B8" s="151">
        <v>1687.34</v>
      </c>
      <c r="C8" s="151">
        <v>1687.34</v>
      </c>
      <c r="D8" s="149"/>
    </row>
    <row r="9" ht="18" customHeight="1" spans="1:4">
      <c r="A9" s="152" t="s">
        <v>80</v>
      </c>
      <c r="B9" s="151">
        <v>702.42</v>
      </c>
      <c r="C9" s="151">
        <v>702.42</v>
      </c>
      <c r="D9" s="153"/>
    </row>
    <row r="10" ht="18" customHeight="1" spans="1:4">
      <c r="A10" s="152" t="s">
        <v>81</v>
      </c>
      <c r="B10" s="151">
        <v>451.59</v>
      </c>
      <c r="C10" s="151">
        <v>451.59</v>
      </c>
      <c r="D10" s="153"/>
    </row>
    <row r="11" ht="18" customHeight="1" spans="1:4">
      <c r="A11" s="152" t="s">
        <v>82</v>
      </c>
      <c r="B11" s="151">
        <v>58.54</v>
      </c>
      <c r="C11" s="151">
        <v>58.54</v>
      </c>
      <c r="D11" s="153"/>
    </row>
    <row r="12" ht="18" customHeight="1" spans="1:4">
      <c r="A12" s="152" t="s">
        <v>83</v>
      </c>
      <c r="B12" s="151">
        <v>182.96</v>
      </c>
      <c r="C12" s="151">
        <v>182.96</v>
      </c>
      <c r="D12" s="153"/>
    </row>
    <row r="13" ht="18" customHeight="1" spans="1:4">
      <c r="A13" s="152" t="s">
        <v>84</v>
      </c>
      <c r="B13" s="151">
        <v>0</v>
      </c>
      <c r="C13" s="151">
        <v>0</v>
      </c>
      <c r="D13" s="153"/>
    </row>
    <row r="14" ht="18" customHeight="1" spans="1:4">
      <c r="A14" s="152" t="s">
        <v>85</v>
      </c>
      <c r="B14" s="151">
        <v>81.23</v>
      </c>
      <c r="C14" s="151">
        <v>81.23</v>
      </c>
      <c r="D14" s="153"/>
    </row>
    <row r="15" ht="18" customHeight="1" spans="1:4">
      <c r="A15" s="152" t="s">
        <v>86</v>
      </c>
      <c r="B15" s="151">
        <v>7.6</v>
      </c>
      <c r="C15" s="151">
        <v>7.6</v>
      </c>
      <c r="D15" s="153"/>
    </row>
    <row r="16" ht="18" customHeight="1" spans="1:4">
      <c r="A16" s="152" t="s">
        <v>43</v>
      </c>
      <c r="B16" s="151">
        <v>130.13</v>
      </c>
      <c r="C16" s="151">
        <v>130.13</v>
      </c>
      <c r="D16" s="153"/>
    </row>
    <row r="17" ht="18" customHeight="1" spans="1:4">
      <c r="A17" s="152" t="s">
        <v>44</v>
      </c>
      <c r="B17" s="151">
        <v>72.87</v>
      </c>
      <c r="C17" s="151">
        <v>72.87</v>
      </c>
      <c r="D17" s="149"/>
    </row>
    <row r="18" ht="18" customHeight="1" spans="1:4">
      <c r="A18" s="150" t="s">
        <v>87</v>
      </c>
      <c r="B18" s="149">
        <f>B19+B20+B21+B22+B23+B24+B25+B26+B27+B28+B29+B30+B31+B32+B33</f>
        <v>250.79</v>
      </c>
      <c r="C18" s="149">
        <f>C19+C20+C21+C22+C23+C24+C25+C26+C27+C28+C29+C30+C31+C32+C33</f>
        <v>0</v>
      </c>
      <c r="D18" s="149">
        <f>D19+D20+D21+D22+D23+D24+D25+D26+D27+D28+D29+D30+D31+D32+D33</f>
        <v>250.79</v>
      </c>
    </row>
    <row r="19" ht="18" customHeight="1" spans="1:4">
      <c r="A19" s="152" t="s">
        <v>46</v>
      </c>
      <c r="B19" s="149">
        <f>C19+D19</f>
        <v>23.39</v>
      </c>
      <c r="C19" s="153"/>
      <c r="D19" s="153">
        <v>23.39</v>
      </c>
    </row>
    <row r="20" ht="18" customHeight="1" spans="1:4">
      <c r="A20" s="152" t="s">
        <v>88</v>
      </c>
      <c r="B20" s="149">
        <f t="shared" ref="B20:B33" si="0">C20+D20</f>
        <v>0</v>
      </c>
      <c r="C20" s="153"/>
      <c r="D20" s="153"/>
    </row>
    <row r="21" ht="18" customHeight="1" spans="1:4">
      <c r="A21" s="152" t="s">
        <v>89</v>
      </c>
      <c r="B21" s="149">
        <f t="shared" si="0"/>
        <v>18.34</v>
      </c>
      <c r="C21" s="153"/>
      <c r="D21" s="153">
        <v>18.34</v>
      </c>
    </row>
    <row r="22" ht="18" customHeight="1" spans="1:4">
      <c r="A22" s="152" t="s">
        <v>90</v>
      </c>
      <c r="B22" s="149">
        <f t="shared" si="0"/>
        <v>21.71</v>
      </c>
      <c r="C22" s="153"/>
      <c r="D22" s="153">
        <v>21.71</v>
      </c>
    </row>
    <row r="23" ht="18" customHeight="1" spans="1:4">
      <c r="A23" s="152" t="s">
        <v>47</v>
      </c>
      <c r="B23" s="149">
        <f t="shared" si="0"/>
        <v>1.67</v>
      </c>
      <c r="C23" s="153"/>
      <c r="D23" s="153">
        <v>1.67</v>
      </c>
    </row>
    <row r="24" ht="18" customHeight="1" spans="1:4">
      <c r="A24" s="152" t="s">
        <v>48</v>
      </c>
      <c r="B24" s="149">
        <f t="shared" si="0"/>
        <v>2.5</v>
      </c>
      <c r="C24" s="149"/>
      <c r="D24" s="149">
        <v>2.5</v>
      </c>
    </row>
    <row r="25" ht="18" customHeight="1" spans="1:4">
      <c r="A25" s="152" t="s">
        <v>49</v>
      </c>
      <c r="B25" s="149">
        <f t="shared" si="0"/>
        <v>0</v>
      </c>
      <c r="C25" s="153"/>
      <c r="D25" s="153"/>
    </row>
    <row r="26" ht="18" customHeight="1" spans="1:4">
      <c r="A26" s="152" t="s">
        <v>91</v>
      </c>
      <c r="B26" s="149">
        <f t="shared" si="0"/>
        <v>0</v>
      </c>
      <c r="C26" s="153"/>
      <c r="D26" s="153"/>
    </row>
    <row r="27" ht="18" customHeight="1" spans="1:4">
      <c r="A27" s="152" t="s">
        <v>51</v>
      </c>
      <c r="B27" s="149">
        <f t="shared" si="0"/>
        <v>0</v>
      </c>
      <c r="C27" s="153"/>
      <c r="D27" s="153"/>
    </row>
    <row r="28" ht="18" customHeight="1" spans="1:4">
      <c r="A28" s="152" t="s">
        <v>52</v>
      </c>
      <c r="B28" s="149">
        <f t="shared" si="0"/>
        <v>0</v>
      </c>
      <c r="C28" s="128"/>
      <c r="D28" s="128"/>
    </row>
    <row r="29" ht="18" customHeight="1" spans="1:4">
      <c r="A29" s="152" t="s">
        <v>92</v>
      </c>
      <c r="B29" s="149">
        <f t="shared" si="0"/>
        <v>4.9</v>
      </c>
      <c r="C29" s="128"/>
      <c r="D29" s="128">
        <v>4.9</v>
      </c>
    </row>
    <row r="30" ht="18" customHeight="1" spans="1:4">
      <c r="A30" s="152" t="s">
        <v>53</v>
      </c>
      <c r="B30" s="149">
        <f t="shared" si="0"/>
        <v>32.3</v>
      </c>
      <c r="C30" s="128"/>
      <c r="D30" s="128">
        <v>32.3</v>
      </c>
    </row>
    <row r="31" ht="18" customHeight="1" spans="1:4">
      <c r="A31" s="152" t="s">
        <v>93</v>
      </c>
      <c r="B31" s="149">
        <f t="shared" si="0"/>
        <v>129.36</v>
      </c>
      <c r="C31" s="128"/>
      <c r="D31" s="128">
        <v>129.36</v>
      </c>
    </row>
    <row r="32" ht="18" customHeight="1" spans="1:4">
      <c r="A32" s="152" t="s">
        <v>54</v>
      </c>
      <c r="B32" s="149">
        <f t="shared" si="0"/>
        <v>0</v>
      </c>
      <c r="C32" s="128"/>
      <c r="D32" s="128">
        <v>0</v>
      </c>
    </row>
    <row r="33" ht="18" customHeight="1" spans="1:4">
      <c r="A33" s="152" t="s">
        <v>55</v>
      </c>
      <c r="B33" s="149">
        <f t="shared" si="0"/>
        <v>16.62</v>
      </c>
      <c r="C33" s="128"/>
      <c r="D33" s="128">
        <f>106.12-89.5</f>
        <v>16.62</v>
      </c>
    </row>
    <row r="34" ht="18" customHeight="1" spans="1:4">
      <c r="A34" s="150" t="s">
        <v>71</v>
      </c>
      <c r="B34" s="128">
        <f>C34</f>
        <v>102.6</v>
      </c>
      <c r="C34" s="128">
        <f>C35+C36+C40</f>
        <v>102.6</v>
      </c>
      <c r="D34" s="128"/>
    </row>
    <row r="35" ht="18" customHeight="1" spans="1:4">
      <c r="A35" s="152" t="s">
        <v>94</v>
      </c>
      <c r="B35" s="151">
        <v>33.06</v>
      </c>
      <c r="C35" s="151">
        <v>33.06</v>
      </c>
      <c r="D35" s="128"/>
    </row>
    <row r="36" ht="18" customHeight="1" spans="1:4">
      <c r="A36" s="152" t="s">
        <v>95</v>
      </c>
      <c r="B36" s="151">
        <v>34.63</v>
      </c>
      <c r="C36" s="151">
        <v>34.63</v>
      </c>
      <c r="D36" s="128"/>
    </row>
    <row r="37" ht="18" customHeight="1" spans="1:4">
      <c r="A37" s="152" t="s">
        <v>74</v>
      </c>
      <c r="B37" s="151"/>
      <c r="C37" s="151"/>
      <c r="D37" s="128"/>
    </row>
    <row r="38" ht="18" customHeight="1" spans="1:4">
      <c r="A38" s="152" t="s">
        <v>96</v>
      </c>
      <c r="B38" s="151"/>
      <c r="C38" s="151"/>
      <c r="D38" s="128"/>
    </row>
    <row r="39" ht="18" customHeight="1" spans="1:4">
      <c r="A39" s="152" t="s">
        <v>97</v>
      </c>
      <c r="B39" s="151"/>
      <c r="C39" s="151"/>
      <c r="D39" s="128"/>
    </row>
    <row r="40" ht="18" customHeight="1" spans="1:4">
      <c r="A40" s="152" t="s">
        <v>76</v>
      </c>
      <c r="B40" s="151">
        <v>34.91</v>
      </c>
      <c r="C40" s="151">
        <v>34.91</v>
      </c>
      <c r="D40" s="128"/>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6">
    <mergeCell ref="A2:D2"/>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锦瑟</cp:lastModifiedBy>
  <dcterms:created xsi:type="dcterms:W3CDTF">1996-12-17T01:32:00Z</dcterms:created>
  <cp:lastPrinted>2022-03-27T09:24:00Z</cp:lastPrinted>
  <dcterms:modified xsi:type="dcterms:W3CDTF">2022-04-01T07:09:56Z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2052-11.1.0.11365</vt:lpwstr>
  </property>
</Properties>
</file>